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vikbss\OneDrive - GPC\Desktop\mano pirkimai\MV-774 netipinis\8. Sutartis\"/>
    </mc:Choice>
  </mc:AlternateContent>
  <xr:revisionPtr revIDLastSave="4" documentId="13_ncr:1_{88373913-0BE6-43D4-AF86-EB3D02F88B6B}" xr6:coauthVersionLast="41" xr6:coauthVersionMax="45" xr10:uidLastSave="{6811703F-73A4-42F7-92CE-0494F5A6D5FD}"/>
  <bookViews>
    <workbookView xWindow="-120" yWindow="-120" windowWidth="29040" windowHeight="15840" xr2:uid="{00000000-000D-0000-FFFF-FFFF00000000}"/>
  </bookViews>
  <sheets>
    <sheet name="SKAICIUOKLE" sheetId="9" r:id="rId1"/>
    <sheet name="PLANINIAI DARBAI" sheetId="1" r:id="rId2"/>
    <sheet name="NEPLANINIAI DARBAI" sheetId="3" r:id="rId3"/>
  </sheets>
  <definedNames>
    <definedName name="_xlnm._FilterDatabase" localSheetId="1" hidden="1">'PLANINIAI DARBAI'!$A$1:$L$1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3" i="1" l="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2" i="1"/>
  <c r="I3" i="3" l="1"/>
  <c r="I4" i="3"/>
  <c r="I5" i="3"/>
  <c r="I6" i="3"/>
  <c r="I7" i="3"/>
  <c r="I8" i="3"/>
  <c r="I9" i="3"/>
  <c r="I10" i="3"/>
  <c r="I11" i="3"/>
  <c r="I12" i="3"/>
  <c r="I13" i="3"/>
  <c r="I14" i="3"/>
  <c r="I15" i="3"/>
  <c r="I16" i="3"/>
  <c r="I17" i="3"/>
  <c r="I18" i="3"/>
  <c r="I19" i="3"/>
  <c r="I20" i="3"/>
  <c r="I21" i="3"/>
  <c r="I22" i="3"/>
  <c r="I23" i="3"/>
  <c r="I24" i="3"/>
  <c r="I25" i="3"/>
  <c r="I26" i="3"/>
  <c r="I27" i="3"/>
  <c r="I28" i="3"/>
  <c r="I29" i="3"/>
  <c r="I30" i="3"/>
  <c r="I31" i="3"/>
  <c r="I32" i="3"/>
  <c r="I33" i="3"/>
  <c r="I34" i="3"/>
  <c r="I2" i="3"/>
  <c r="L6" i="1"/>
  <c r="L2" i="1"/>
  <c r="J7" i="1"/>
  <c r="L3" i="1"/>
  <c r="L4" i="1"/>
  <c r="L5" i="1"/>
  <c r="L7" i="1"/>
  <c r="L8" i="1"/>
  <c r="L9" i="1"/>
  <c r="L10" i="1"/>
  <c r="L11" i="1"/>
  <c r="L12" i="1"/>
  <c r="L13" i="1"/>
  <c r="L14" i="1"/>
  <c r="L15" i="1"/>
  <c r="L16" i="1"/>
  <c r="L17" i="1"/>
  <c r="L18" i="1"/>
  <c r="L19" i="1"/>
  <c r="L20" i="1"/>
  <c r="L21" i="1"/>
  <c r="L22" i="1"/>
  <c r="L23" i="1"/>
  <c r="L24" i="1"/>
  <c r="L25" i="1"/>
  <c r="L26" i="1"/>
  <c r="L27" i="1"/>
  <c r="L28" i="1"/>
  <c r="L29" i="1"/>
  <c r="L30" i="1"/>
  <c r="L31" i="1"/>
  <c r="L32" i="1"/>
  <c r="L33" i="1"/>
  <c r="L34" i="1"/>
  <c r="J3" i="1"/>
  <c r="J4" i="1"/>
  <c r="J5" i="1"/>
  <c r="J6" i="1"/>
  <c r="J8" i="1"/>
  <c r="J9" i="1"/>
  <c r="J10" i="1"/>
  <c r="J11" i="1"/>
  <c r="J12" i="1"/>
  <c r="J13" i="1"/>
  <c r="J14" i="1"/>
  <c r="J15" i="1"/>
  <c r="J16" i="1"/>
  <c r="J17" i="1"/>
  <c r="J18" i="1"/>
  <c r="J19" i="1"/>
  <c r="J20" i="1"/>
  <c r="J21" i="1"/>
  <c r="J22" i="1"/>
  <c r="J23" i="1"/>
  <c r="J24" i="1"/>
  <c r="J25" i="1"/>
  <c r="J26" i="1"/>
  <c r="J27" i="1"/>
  <c r="J28" i="1"/>
  <c r="J29" i="1"/>
  <c r="J30" i="1"/>
  <c r="J31" i="1"/>
  <c r="J32" i="1"/>
  <c r="J33" i="1"/>
  <c r="J34" i="1"/>
  <c r="J2" i="1"/>
  <c r="L1" i="3" l="1"/>
  <c r="C3" i="9" s="1"/>
  <c r="O1" i="1"/>
  <c r="C2" i="9" l="1"/>
  <c r="C4" i="9" s="1"/>
  <c r="C5" i="9" l="1"/>
  <c r="C6" i="9" s="1"/>
</calcChain>
</file>

<file path=xl/sharedStrings.xml><?xml version="1.0" encoding="utf-8"?>
<sst xmlns="http://schemas.openxmlformats.org/spreadsheetml/2006/main" count="399" uniqueCount="205">
  <si>
    <t>Objektas</t>
  </si>
  <si>
    <t>Defektuoti elementai</t>
  </si>
  <si>
    <t>Elementas</t>
  </si>
  <si>
    <t>Defektas</t>
  </si>
  <si>
    <t>Pastabos</t>
  </si>
  <si>
    <t>Darbas</t>
  </si>
  <si>
    <t>Mato vnt.</t>
  </si>
  <si>
    <t>Darbų kiekis</t>
  </si>
  <si>
    <t>Įkainis Eur be PVM*</t>
  </si>
  <si>
    <t>Maksimalūs siūlomi įkainiai, Eur be PVM</t>
  </si>
  <si>
    <t>Maksimalių įkainių suma
Eur be PVM</t>
  </si>
  <si>
    <t>Seredžius - Rupeikiai</t>
  </si>
  <si>
    <t>1(1);2A(1);2(1);3(1);4(1);5(1);58(1);59(1);60(1);6(1);61(1);62(1);63(1);64(1);65(1);66(1);67(1);68(1);69(1);70(1);7(1);71(1)</t>
  </si>
  <si>
    <t>Žaibosauga</t>
  </si>
  <si>
    <t>Kiti darbai</t>
  </si>
  <si>
    <t>10(1);1(1);11(1);12(1);13(1);14(1);15(1);16(1);17(1);18(1);19(1);2A(1);20(1);2(1);21(1);22(1);23(1);24(1);25(1);26(1);27(1);28(1);29(1);30(1);3(1);31(1);32(1);33(1);34(1);35(1);36(1);37(1);38(1);39(1);40(1);4(1);41(1);42(1);43(1);44(1);45(1);46(1);47(1);48(1);49(1);50(1);5(1);51(1);52(1);53(1);54(1);55(1);56(1);57(1);58(1);59(1);60(1);6(1);61(1);62(1);63(1);64(1);65(1);66(1);67(1);68(1);69(1);70(1);7(1);71(1);8(1);9(1)</t>
  </si>
  <si>
    <t>Atramų numeravimas</t>
  </si>
  <si>
    <t>Nėra atramų numeravimo ir įspėjimo ženklo</t>
  </si>
  <si>
    <t>10(1);1(1);11(1);12(1);13(1);14(1);15(1);16(1);17(1);18(1);2A(1);20(1);2(1);21(1);22(1);23(1);24(1);25(1);26(1);27(1);28(1);29(1);30(1);3(1);31(1);32(1);33(1);34(1);35(1);36(1);37(1);38(1);39(1);40(1);4(1);41(1);43(1);44(1);45(1);46(1);47(1);48(1);49(1);50(1);5(1);51(1);52(1);53(1);54(1);55(1);56(1);57(1);58(1);59(1);60(1);6(1);61(1);62(1);63(1);64(1);65(1);66(1);67(1);68(1);69(1);70(1);7(1);71(1);9(1)</t>
  </si>
  <si>
    <t>Įžeminimo įrenginiai</t>
  </si>
  <si>
    <t>10(1);11(1);1(2);12(1);13(1);14(1);15(1);16(1);17(1);18(1);2A(1);20(1);2(1);21(1);22(1);23(1);24(1);25(1);26(1);27(1);28(1);29(1);30(1);3(1);31(1);32(1);33(1);34(1);35(1);36(1);37(1);38(1);39(1);40(1);4(1);41(1);43(1);44(1);45(1);46(1);47(1);48(1);49(1);50(1);5(1);51(1);52(1);53(1);54(1);55(1);56(1);57(1);58(1);59(1);60(1);6(1);61(1);62(1);63(1);64(1);65(1);66(1);67(1);68(1);69(1);70(1);7(1);71(1);9(1)</t>
  </si>
  <si>
    <t>Išblukęs įžeminimo kontūro spalvinis žymėjimas</t>
  </si>
  <si>
    <t>10(3);11(3);12(3);13(3);14(3);15(3);16(3);17(3);18(3);19(3);2A(3);20(3);2(1);21(3);22(3);23(3);24(3);25(3);26(3);27(3);28(3);29(3);30(3);31(3);32(3);3(3);33(3);34(4);35(3);36(3);37(3);38(3);39(3);40(3);41(3);42(3);43(3);44(3);45(3);46(3);47(3);48(3);49(3);50(3);51(3);52(3);5(3);53(3);54(3);55(3);56(3);57(3);58(3);59(3);60(3);61(3);62(3);6(3);63(3);64(3);65(3);66(3);67(3);68(3);69(4);70(3);71(1);7(4);9(3)</t>
  </si>
  <si>
    <t>Izoliatoriai</t>
  </si>
  <si>
    <t>Pažeistas/įskilęs izoliatorius</t>
  </si>
  <si>
    <t>14(6);18(6);42(6);52(6);69(6);71(7)</t>
  </si>
  <si>
    <t>G/b apvali tarpinė</t>
  </si>
  <si>
    <t>Sutrūkusi atrama</t>
  </si>
  <si>
    <t>18(1)</t>
  </si>
  <si>
    <t>Varnos lizdas atramoje</t>
  </si>
  <si>
    <t>18(5);34(5);42(5);52(5);58(5);69(5);71(5);7(5)</t>
  </si>
  <si>
    <t>Atotampos</t>
  </si>
  <si>
    <t>Atotampos revizija</t>
  </si>
  <si>
    <t>19(1);42(1);8(1)</t>
  </si>
  <si>
    <t>Nutrūkęs įžeminimo kontūro laidininkas</t>
  </si>
  <si>
    <t>25(2)</t>
  </si>
  <si>
    <t>Izoliatoriai-girliandos</t>
  </si>
  <si>
    <t>Kreiva girlianda</t>
  </si>
  <si>
    <t>34(1);58(1);7(1)</t>
  </si>
  <si>
    <t>60(1)</t>
  </si>
  <si>
    <t>Sutrupėjusi atrama</t>
  </si>
  <si>
    <t>Vilkija - Seredžius</t>
  </si>
  <si>
    <t>1(1);2(1);3(1);4(1);5(1);57(1);58(1);59(1);60(1);61(1);62(1);63(1);64(1);65(1)</t>
  </si>
  <si>
    <t>1(2);2(1);3(1);4(1);5(1);57(1);58(1);59(1);60(1);61(1);62(1);63(1);64(2);65(2)</t>
  </si>
  <si>
    <t>10(1);11(1);12(1);13(1);14(1);15(1);16(1);17(1);18(1);19(1);20(1);2(1);21(1);22(1);23(1);24(1);25(1);26(1);27(1);28(1);29(1);30(1);3(1);31(1);32(1);35(1);36(1);37(1);38(1);39(1);40(1);4(1);41(1);42(1);43(1);44(1);45(1);46(1);47(1);48(1);49(1);50(1);5(1);51(1);52(1);53(1);54(1);55(1);56(1);57(1);58(1);59(1);60(1);6(1);61(1);62(1);63(1);64(1);65(1);7(1);8(1);9(1)</t>
  </si>
  <si>
    <t>10(1);11(1);12(1);13(1);14(1);15(1);16(1);17(1);18(1);19(1);20(1);21(1);22(1);23(1);24(1);25(1);26(1);27(1);28(1);29(1);30(1);31(1);32(1);33(1);34(1);35(1);36(1);37(1);38(1);39(1);40(1);41(1);42(1);43(1);44(1);45(1);46(1);47(1);48(1);49(1);50(1);51(1);52(1);53(1);54(1);55(1);56(1);6(1);7(1);8(1);9(1)</t>
  </si>
  <si>
    <t>10(1);11(1);12(1);13(1);14(1);15(1);16(1);17(1);18(1);19(1);20(1);21(1);22(1);23(1);24(1);25(1);26(1);27(1);28(1);29(1);30(1);31(1);32(1);33(1);34(1);35(1);36(2);37(1);38(1);39(1);40(1);41(1);42(1);43(1);44(1);45(1);46(1);47(1);48(1);49(1);50(2);51(1);52(1);53(1);54(1);55(1);56(1);6(1);7(1);8(1);9(1)</t>
  </si>
  <si>
    <t>10(3);11(3);12(3);13(3);14(3);15(3);16(3);17(3);18(3);19(3);20(3);21(3);22(3);2(3);23(3);24(3);25(3);26(3);27(3);28(3);29(3);30(3);31(3);32(3);3(3);35(3);36(4);37(3);38(3);39(3);40(3);41(3);42(3);4(3);43(4);44(3);45(3);46(4);47(3);48(3);49(3);50(3);51(3);52(3);5(3);53(3);54(3);55(3);56(3);57(3);58(3);59(3);60(3);61(3);62(3);6(3);63(3);7(3);8(3);9(3)</t>
  </si>
  <si>
    <t>15(1);2(1);23(1);29(1);36(1);4(1);43(1);46(1);48(1);5(1);57(1)</t>
  </si>
  <si>
    <t>37(1);5(1);57(1)</t>
  </si>
  <si>
    <t>Šėta-Bukonys</t>
  </si>
  <si>
    <t>1(1);2(1);8(1);9(1)</t>
  </si>
  <si>
    <t>Saugos ženklai</t>
  </si>
  <si>
    <t>Nėra saugos ženklų</t>
  </si>
  <si>
    <t>21(1);24(1);26(1);28(1);30(1);34(1);37(1);40(1);57(1);6(1);61(1);7(1)</t>
  </si>
  <si>
    <t>26(3);27(3);34(3)</t>
  </si>
  <si>
    <t>5(4)</t>
  </si>
  <si>
    <t>52(1)</t>
  </si>
  <si>
    <t>Metalinė inkarinė</t>
  </si>
  <si>
    <t>6(1)</t>
  </si>
  <si>
    <t>Blogas žaibosaugos troso įžeminimo kontaktas</t>
  </si>
  <si>
    <t>Pagynė-Josvainiai</t>
  </si>
  <si>
    <t>11(1);15(1);16(1);18(1);23(1);24(1);6(1);8(1)</t>
  </si>
  <si>
    <t>15(1);16(1);8(1)</t>
  </si>
  <si>
    <t>Sitkūnai-Pagynė</t>
  </si>
  <si>
    <t>48(1)</t>
  </si>
  <si>
    <t>Metalinė inkarinė kampinė</t>
  </si>
  <si>
    <t>Atlikti žaibosaugos troso reviziją kontaktuose.</t>
  </si>
  <si>
    <t>Viršutinį izoliatorių pakeisti į PSS-120 tipo, kampinėse-inkarinėse atramose izoliatoriai keičiami apeinamose girliandose, atrmoje Nr. 34 pakeisti vieną izoliatorių tempiamojoje girliandoje.</t>
  </si>
  <si>
    <t>Apatinės dalies atramos dažymas elastine danga.</t>
  </si>
  <si>
    <t>Pakeisti defektinę atramą su visa laikančia armatūrą, sumontuoti apsaugas nuo lizdų dėjimo, sumontuoti naują įžeminimo kontūrą, pakeisti izoliatorius (PS-70(6)+PSS-120(3)).</t>
  </si>
  <si>
    <t>atnaujinti įžeminimo kontūrą, sujungimą su atrama atlikti per varžtinį sujungimą</t>
  </si>
  <si>
    <t>Viršutinį izoliatorių pakeisti į PSS-120 tipo, kampinėse-inkarinėse atramose izoliatoriai keičiami apeinamose girliandose.</t>
  </si>
  <si>
    <t>Kabamojoj girliandoj pakeisti vieną sudužusį PS-70 tipo izoliatorių, girliandose pakeisti 3 vnt. viršutinius izoliatorius į PSS120 tipo.</t>
  </si>
  <si>
    <t>Nulūžęs įžeminimo troselio antgalis atramoje, perpresuoti antgalį ir prisukti prie traversos.</t>
  </si>
  <si>
    <t>Patikrinti žaibosaugos troso būklę kontaktuose.</t>
  </si>
  <si>
    <t>Atrama dvigrandė su Pagynė-Josvainiai.</t>
  </si>
  <si>
    <t>Kabamojoje girliandoje pakeisti vieną sudužusį PS-6A tipo izoliatorių.</t>
  </si>
  <si>
    <t>Žaibosaugos troso tikrinimas</t>
  </si>
  <si>
    <t>Užrašyti atramų numerius, linijos pavadinimą, įspėjamuosius plakatus</t>
  </si>
  <si>
    <t>Įžeminimo kontūro varžos matavimas</t>
  </si>
  <si>
    <t>Kontūro dažymas</t>
  </si>
  <si>
    <t>Pakeisti izoliatorių</t>
  </si>
  <si>
    <t>Atramos įtrūkimų remontas</t>
  </si>
  <si>
    <t>Varnos lizdo pašalinimas</t>
  </si>
  <si>
    <t>Atotampų remontas</t>
  </si>
  <si>
    <t>Įžeminimo įrenginio remontas, įžeminimo varžos matavimas</t>
  </si>
  <si>
    <t>Girliandos tiesinimas</t>
  </si>
  <si>
    <t>Įžeminimo įrenginio elementų būklės tikrinimas atkasant gruntą</t>
  </si>
  <si>
    <t>Atramos keitimas su visa reikalinga armatūra, izoliatoriais, vibracijos slopintuvais, įžeminimo kontūro įrengimas, įžeminimo kontūro matavimas, oro linijos operatyvinio užrašo įrengimas, saugos ženklo pakabinimas ir numeracijos atnaujinimas.  Apsaugų nuo lizdų dėjimo montavimas</t>
  </si>
  <si>
    <t>Pakabinti saugos ženklus</t>
  </si>
  <si>
    <t>Žaibosaugos troso Įžeminimo kontakto remontas, įžeminimo varžos matavimas</t>
  </si>
  <si>
    <t>vnt.</t>
  </si>
  <si>
    <t>m</t>
  </si>
  <si>
    <t>Suma, Eur be PVM</t>
  </si>
  <si>
    <t>A</t>
  </si>
  <si>
    <t>B</t>
  </si>
  <si>
    <t>PVM:</t>
  </si>
  <si>
    <t>Pasiūlymo kaina Eur su PVM VISO:</t>
  </si>
  <si>
    <t>PILDYMO INSTRUKCIJA</t>
  </si>
  <si>
    <t>Rangovo pildymui skirti laukai pažymėti gelsva spalva –</t>
  </si>
  <si>
    <t>Planiniai darbai</t>
  </si>
  <si>
    <t>Neplaniniai darbai</t>
  </si>
  <si>
    <t>Jeigu Rangovo bent vienas siūlomas planinių darbų įkainis yra didesnis nei nurodytas maksimalus priimtinas įkainis (maksimalūs priimtini įkainiai nurodyti K stulpelyje) laikoma, kad tokio Rangovo pasiūlymas neatitinka nustatytų reikalavimų ir bus atmetamas.</t>
  </si>
  <si>
    <t>Rangovas nurodydamas įkainius nurodo juos ne daugiau kaip dviejų skaičių po kablelio tikslumu. Jeigu rangovas, nurodydamas įkainius, juos nurodo daugiau nei dviejų skaičių po kablelio tikslumu, toks pasiūlymas bus laikomas neatitinkančiu nustatytų reikalavimų ir bus atmetamas.</t>
  </si>
  <si>
    <t>Darbų kaina
Eur be PVM</t>
  </si>
  <si>
    <t>*  (A) suma nurodoma kortelės "PLANINIAI DARBAI" langelyje O1</t>
  </si>
  <si>
    <r>
      <t xml:space="preserve">Pasiūlymo kaina </t>
    </r>
    <r>
      <rPr>
        <b/>
        <sz val="10"/>
        <rFont val="Arial"/>
        <family val="2"/>
        <charset val="186"/>
      </rPr>
      <t xml:space="preserve">(A*×0,7+B**×0,3) </t>
    </r>
    <r>
      <rPr>
        <sz val="10"/>
        <rFont val="Arial"/>
        <family val="2"/>
        <charset val="186"/>
      </rPr>
      <t>Eur be PVM VISO:</t>
    </r>
  </si>
  <si>
    <t>Eil. Nr.</t>
  </si>
  <si>
    <t>Objekto elementų pavadinimas</t>
  </si>
  <si>
    <t>Nustatyti defektai</t>
  </si>
  <si>
    <t>Remonto darbai kuriuos reikia atlikti</t>
  </si>
  <si>
    <t>Preliminarūs kiekiai</t>
  </si>
  <si>
    <t>Darbų atlikimo technologinė korta</t>
  </si>
  <si>
    <t>Įkainis,
EUR be PVM</t>
  </si>
  <si>
    <t>Darbų kaina
Eur be PVM 
(I = F x H)</t>
  </si>
  <si>
    <t>Laidas</t>
  </si>
  <si>
    <t>Ant OL užvirtęs medis, nutrauktas laidas</t>
  </si>
  <si>
    <t>Pašalinti užvirtusį medį nuo OL, šakas tvarkingai sukrauti, medžio kamieną padėti už OL proskynos ribų. Sujungti nutrauktą laidą</t>
  </si>
  <si>
    <t>ST-OL-35-30, 
ST-OL-35-41</t>
  </si>
  <si>
    <t>Nutrauktas laidas</t>
  </si>
  <si>
    <t>Sujungti nutrauktą laidą</t>
  </si>
  <si>
    <t>ST-OL-35-30</t>
  </si>
  <si>
    <t>Trosas (apsauginis lynas)</t>
  </si>
  <si>
    <t>Nutrauktas žaibosaugos trosas</t>
  </si>
  <si>
    <t>Sujungti nutrauktą trosą</t>
  </si>
  <si>
    <t>ST-OL-35-29</t>
  </si>
  <si>
    <t>Įžeminimo įrenginys</t>
  </si>
  <si>
    <t>Nutrūkęs įžeminimo kontūras</t>
  </si>
  <si>
    <t>Suremontuoti įžeminimo įrenginį, išmatuoti įžeminimo varžas</t>
  </si>
  <si>
    <t>ST-OL-35-22</t>
  </si>
  <si>
    <t>Izoliatorius</t>
  </si>
  <si>
    <t>Sudužę, defektiniai,  izoliatoriai</t>
  </si>
  <si>
    <t>Pakeisti defektinius izoliatorius</t>
  </si>
  <si>
    <t>ST-OL-35-32, 
ST-OL-35-33</t>
  </si>
  <si>
    <t>OL trasa</t>
  </si>
  <si>
    <t>ha</t>
  </si>
  <si>
    <t>ST-OL-35-36</t>
  </si>
  <si>
    <t>Prie laidų pavojingai arti priartėjusios medžių šakos</t>
  </si>
  <si>
    <t>Apgenėti šakas, šakas tvarkingai sukrauti</t>
  </si>
  <si>
    <t>ST-OL-35-37, 
ST-OL-35-38</t>
  </si>
  <si>
    <t>Medžiai užvirtę ant laidų</t>
  </si>
  <si>
    <t>Nupjauti medį arba apgenėti šakas, šakas tvarkingai sukrauti, medžio kamieną padėti už OL proskynos ribų</t>
  </si>
  <si>
    <t>ST-OL-35-41</t>
  </si>
  <si>
    <t>Tarpinė G/B atrama</t>
  </si>
  <si>
    <t>Nugriauta G/B atrama</t>
  </si>
  <si>
    <t>Pakeisti nauja</t>
  </si>
  <si>
    <t>ST-OL-35-13</t>
  </si>
  <si>
    <t>Kampinė G/B atrama</t>
  </si>
  <si>
    <t>Kampinės G/B atramos traversa</t>
  </si>
  <si>
    <t>Sulankstyta, deformuota</t>
  </si>
  <si>
    <t>Ištiesinti traversą</t>
  </si>
  <si>
    <t>Tarpinės G/B atramos traversa</t>
  </si>
  <si>
    <t>Pakeisti traversą</t>
  </si>
  <si>
    <t>G/B atramos traversų įžeminimo nuleistuvas</t>
  </si>
  <si>
    <t>Nutrauktas, nurūdijęs</t>
  </si>
  <si>
    <t>Sumontuoti naują ir išmatuoti įžeminimo kontūro varžą</t>
  </si>
  <si>
    <t>ST-OL-35-20</t>
  </si>
  <si>
    <t xml:space="preserve">Tarpinė G/B atrama </t>
  </si>
  <si>
    <t>Pasvirusi atrama skersai linijos</t>
  </si>
  <si>
    <t>Ištiesinti atramą</t>
  </si>
  <si>
    <t>ST-OL-35-15</t>
  </si>
  <si>
    <t>ST-OL-35-17</t>
  </si>
  <si>
    <t>Pasvirusi atrama išilgai linijos</t>
  </si>
  <si>
    <t>ST-OL-35-16</t>
  </si>
  <si>
    <t>G/B atramos atotampa</t>
  </si>
  <si>
    <t>Nutraukta atotampa</t>
  </si>
  <si>
    <t>ST-OL-35-14</t>
  </si>
  <si>
    <t>Sujungti esamą atotampą</t>
  </si>
  <si>
    <t>Vibracijos slopintuvas</t>
  </si>
  <si>
    <t>Pasislinkęs nuo projektinės padėties</t>
  </si>
  <si>
    <t>Atstatyti į projektinę padėtį</t>
  </si>
  <si>
    <t>ST-OL-35-35</t>
  </si>
  <si>
    <t>Vibracijos slopintuvas.</t>
  </si>
  <si>
    <t>Nukritęs</t>
  </si>
  <si>
    <t>Sumontuoti naują</t>
  </si>
  <si>
    <t>ST-OL-35-34</t>
  </si>
  <si>
    <t>Laidų vizavimas (3laidai)</t>
  </si>
  <si>
    <t>Mažas sankirtos vertikalus atstumas</t>
  </si>
  <si>
    <t>Laidų patempimas iki leistinų dydžių tarp inkarinių atramų</t>
  </si>
  <si>
    <t>km</t>
  </si>
  <si>
    <t>ST-OL-35-31</t>
  </si>
  <si>
    <t>Atrama</t>
  </si>
  <si>
    <t>Lizdas atramoje</t>
  </si>
  <si>
    <t>Lizdą išmesti. Atramoje įrengti apsaugą nuo lizdų dėjimo</t>
  </si>
  <si>
    <t>Lizdą perkelti ant šalia pastatytos atramos arba ant tos pačios atramos įrengiant paaukštinimą lizdui</t>
  </si>
  <si>
    <t>Nasimato atramos Nr. ir įspėjimo ženklo</t>
  </si>
  <si>
    <t>Atramų numeravimas. Įspėjimųjų plakatų uždėjimas</t>
  </si>
  <si>
    <t>Nesimato OL pavadinimas</t>
  </si>
  <si>
    <t>OL pavadinimų uždėjimas</t>
  </si>
  <si>
    <t>Izoliatorių girlianda</t>
  </si>
  <si>
    <t>Sudužę, defektiniai izoliatoriai</t>
  </si>
  <si>
    <t>Pakeisti defektinę kabamają girliandą</t>
  </si>
  <si>
    <t>Pakeisti defektinę tempiamąją girliandą</t>
  </si>
  <si>
    <t>Pakrypusi ant laidų užvirtus medžiui ar trūkus laidams linijoje</t>
  </si>
  <si>
    <t>Atstatyti girliandą į vertikalią padėtį</t>
  </si>
  <si>
    <t>Medis pavojingai pasviręs į linijos pusę</t>
  </si>
  <si>
    <t>Nukirsti medį</t>
  </si>
  <si>
    <t>Iškirsti ir tvarkingai sukrauti</t>
  </si>
  <si>
    <t>Prie laidų pavojingai arti priartėją krūmai</t>
  </si>
  <si>
    <t>**  (B) suma nurodoma kortelės "NEPLANINIAI DARBAI" langelyje L1</t>
  </si>
  <si>
    <t>Planinių darbų kainų suma
EUR be PVM
(suma nuo J2 iki J34)</t>
  </si>
  <si>
    <t>35 kV oro linijų remonto, techninės priežiūros ir gedimų šalinimo Kauno reg., darbų pirkimas</t>
  </si>
  <si>
    <t>Neplaninių darbų kainų suma
EUR be PVM
(suma nuo I2 iki I34)</t>
  </si>
  <si>
    <t>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</si>
</sst>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8"/>
      <color rgb="FF000000"/>
      <name val="Arial"/>
      <family val="2"/>
      <charset val="186"/>
    </font>
    <font>
      <sz val="8"/>
      <color theme="1"/>
      <name val="Arial"/>
      <family val="2"/>
      <charset val="186"/>
    </font>
    <font>
      <b/>
      <sz val="10"/>
      <name val="Arial"/>
      <family val="2"/>
      <charset val="186"/>
    </font>
    <font>
      <sz val="10"/>
      <name val="Arial"/>
      <family val="2"/>
      <charset val="186"/>
    </font>
    <font>
      <sz val="10"/>
      <color theme="1"/>
      <name val="Arial"/>
      <family val="2"/>
      <charset val="186"/>
    </font>
    <font>
      <b/>
      <sz val="10"/>
      <color theme="1"/>
      <name val="Arial"/>
      <family val="2"/>
      <charset val="186"/>
    </font>
    <font>
      <b/>
      <sz val="8"/>
      <color theme="1"/>
      <name val="Arial"/>
      <family val="2"/>
      <charset val="186"/>
    </font>
  </fonts>
  <fills count="6">
    <fill>
      <patternFill patternType="none"/>
    </fill>
    <fill>
      <patternFill patternType="gray125"/>
    </fill>
    <fill>
      <patternFill patternType="solid">
        <fgColor theme="0" tint="-0.14999847407452621"/>
        <bgColor indexed="64"/>
      </patternFill>
    </fill>
    <fill>
      <patternFill patternType="solid">
        <fgColor theme="7" tint="0.59999389629810485"/>
        <bgColor indexed="64"/>
      </patternFill>
    </fill>
    <fill>
      <patternFill patternType="solid">
        <fgColor rgb="FF92D050"/>
        <bgColor indexed="64"/>
      </patternFill>
    </fill>
    <fill>
      <patternFill patternType="solid">
        <fgColor rgb="FFFFC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48">
    <xf numFmtId="0" fontId="0" fillId="0" borderId="0" xfId="0"/>
    <xf numFmtId="0" fontId="1" fillId="2" borderId="1" xfId="0" applyFont="1" applyFill="1" applyBorder="1" applyAlignment="1" applyProtection="1">
      <alignment horizontal="center" vertical="center" wrapText="1"/>
    </xf>
    <xf numFmtId="0" fontId="1" fillId="2" borderId="1" xfId="0" applyNumberFormat="1" applyFont="1" applyFill="1" applyBorder="1" applyAlignment="1" applyProtection="1">
      <alignment horizontal="center" vertical="center" wrapText="1"/>
    </xf>
    <xf numFmtId="0" fontId="2" fillId="0" borderId="0" xfId="0" applyFont="1"/>
    <xf numFmtId="0" fontId="2" fillId="0" borderId="1" xfId="0" applyFont="1" applyBorder="1" applyAlignment="1">
      <alignment horizontal="left" vertical="center" wrapText="1"/>
    </xf>
    <xf numFmtId="0" fontId="2" fillId="0" borderId="1" xfId="0" applyNumberFormat="1" applyFont="1" applyBorder="1" applyAlignment="1">
      <alignment horizontal="center" vertical="center"/>
    </xf>
    <xf numFmtId="0" fontId="2" fillId="0" borderId="0" xfId="0" applyNumberFormat="1" applyFont="1" applyAlignment="1">
      <alignment horizontal="center" vertical="center"/>
    </xf>
    <xf numFmtId="0" fontId="3" fillId="0" borderId="2" xfId="0" applyFont="1" applyBorder="1" applyAlignment="1" applyProtection="1">
      <alignment horizontal="center" vertical="center" wrapText="1"/>
    </xf>
    <xf numFmtId="0" fontId="4" fillId="0" borderId="0" xfId="0" applyFont="1" applyProtection="1"/>
    <xf numFmtId="0" fontId="5" fillId="0" borderId="5" xfId="0" applyFont="1" applyFill="1" applyBorder="1" applyAlignment="1" applyProtection="1">
      <alignment horizontal="left" vertical="center" wrapText="1"/>
    </xf>
    <xf numFmtId="0" fontId="3" fillId="0" borderId="6" xfId="0" applyFont="1" applyFill="1" applyBorder="1" applyAlignment="1" applyProtection="1">
      <alignment horizontal="center" vertical="center" wrapText="1"/>
    </xf>
    <xf numFmtId="0" fontId="5" fillId="4" borderId="7" xfId="0" applyNumberFormat="1" applyFont="1" applyFill="1" applyBorder="1" applyAlignment="1" applyProtection="1">
      <alignment horizontal="right" vertical="center"/>
    </xf>
    <xf numFmtId="4" fontId="4" fillId="0" borderId="0" xfId="0" applyNumberFormat="1" applyFont="1" applyProtection="1"/>
    <xf numFmtId="0" fontId="4" fillId="0" borderId="8" xfId="0" applyFont="1" applyFill="1" applyBorder="1" applyAlignment="1" applyProtection="1">
      <alignment horizontal="left" vertical="center" wrapText="1"/>
    </xf>
    <xf numFmtId="0" fontId="3" fillId="0" borderId="1" xfId="0" applyFont="1" applyFill="1" applyBorder="1" applyAlignment="1" applyProtection="1">
      <alignment horizontal="center" vertical="center" wrapText="1"/>
    </xf>
    <xf numFmtId="0" fontId="5" fillId="5" borderId="9" xfId="0" applyNumberFormat="1" applyFont="1" applyFill="1" applyBorder="1" applyAlignment="1" applyProtection="1">
      <alignment horizontal="right" vertical="center"/>
    </xf>
    <xf numFmtId="0" fontId="5" fillId="0" borderId="9" xfId="0" applyNumberFormat="1" applyFont="1" applyBorder="1" applyProtection="1"/>
    <xf numFmtId="0" fontId="3" fillId="0" borderId="12" xfId="0" applyNumberFormat="1" applyFont="1" applyBorder="1" applyProtection="1"/>
    <xf numFmtId="0" fontId="4" fillId="0" borderId="0" xfId="0" applyNumberFormat="1" applyFont="1" applyProtection="1"/>
    <xf numFmtId="0" fontId="4" fillId="0" borderId="0" xfId="0" applyFont="1" applyAlignment="1" applyProtection="1">
      <alignment vertical="center"/>
    </xf>
    <xf numFmtId="0" fontId="4" fillId="0" borderId="0" xfId="0" applyNumberFormat="1" applyFont="1" applyAlignment="1" applyProtection="1">
      <alignment vertical="center"/>
    </xf>
    <xf numFmtId="0" fontId="5" fillId="0" borderId="0" xfId="0" applyFont="1"/>
    <xf numFmtId="0" fontId="5" fillId="0" borderId="0" xfId="0" applyNumberFormat="1" applyFont="1"/>
    <xf numFmtId="0" fontId="6" fillId="0" borderId="0" xfId="0" applyFont="1"/>
    <xf numFmtId="0" fontId="5" fillId="3" borderId="1" xfId="0" applyFont="1" applyFill="1" applyBorder="1"/>
    <xf numFmtId="0" fontId="7" fillId="2"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NumberFormat="1" applyFont="1" applyFill="1" applyBorder="1" applyAlignment="1">
      <alignment horizontal="center" vertical="center"/>
    </xf>
    <xf numFmtId="0" fontId="2" fillId="0" borderId="0" xfId="0" applyFont="1" applyAlignment="1">
      <alignment horizontal="left" vertical="center" wrapText="1"/>
    </xf>
    <xf numFmtId="0" fontId="7" fillId="2" borderId="1" xfId="0" applyNumberFormat="1" applyFont="1" applyFill="1" applyBorder="1" applyAlignment="1">
      <alignment horizontal="center" vertical="center" wrapText="1"/>
    </xf>
    <xf numFmtId="0" fontId="7" fillId="2" borderId="1" xfId="0" applyNumberFormat="1" applyFont="1" applyFill="1" applyBorder="1" applyAlignment="1">
      <alignment horizontal="center" vertical="center"/>
    </xf>
    <xf numFmtId="0" fontId="2" fillId="0" borderId="0" xfId="0" applyNumberFormat="1" applyFont="1"/>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NumberFormat="1" applyFont="1" applyBorder="1" applyAlignment="1">
      <alignment horizontal="center" vertical="center" wrapText="1"/>
    </xf>
    <xf numFmtId="0" fontId="2" fillId="0" borderId="1" xfId="0" applyNumberFormat="1" applyFont="1" applyFill="1" applyBorder="1" applyAlignment="1">
      <alignment horizontal="center" vertical="center" wrapText="1"/>
    </xf>
    <xf numFmtId="0" fontId="2" fillId="3" borderId="1" xfId="0" applyNumberFormat="1" applyFont="1" applyFill="1" applyBorder="1" applyAlignment="1" applyProtection="1">
      <alignment horizontal="center" vertical="center"/>
      <protection locked="0"/>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3" borderId="1" xfId="0" applyFont="1" applyFill="1" applyBorder="1" applyAlignment="1" applyProtection="1">
      <alignment horizontal="center" vertical="center" wrapText="1"/>
      <protection locked="0"/>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4" fillId="0" borderId="8" xfId="0"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3" fillId="0" borderId="10" xfId="0" applyFont="1" applyBorder="1" applyAlignment="1" applyProtection="1">
      <alignment horizontal="left" vertical="center" wrapText="1"/>
    </xf>
    <xf numFmtId="0" fontId="3" fillId="0" borderId="11" xfId="0" applyFont="1" applyBorder="1" applyAlignment="1" applyProtection="1">
      <alignment horizontal="left" vertical="center" wrapText="1"/>
    </xf>
    <xf numFmtId="0" fontId="4" fillId="0" borderId="0" xfId="0" applyFont="1" applyAlignment="1" applyProtection="1">
      <alignment horizontal="left" vertic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
  <sheetViews>
    <sheetView tabSelected="1" workbookViewId="0">
      <selection activeCell="A20" sqref="A20"/>
    </sheetView>
  </sheetViews>
  <sheetFormatPr defaultRowHeight="15" x14ac:dyDescent="0.25"/>
  <cols>
    <col min="1" max="1" width="48.7109375" customWidth="1"/>
    <col min="2" max="2" width="15.5703125" customWidth="1"/>
    <col min="3" max="3" width="31.7109375" customWidth="1"/>
  </cols>
  <sheetData>
    <row r="1" spans="1:8" ht="35.25" customHeight="1" thickBot="1" x14ac:dyDescent="0.3">
      <c r="A1" s="7" t="s">
        <v>202</v>
      </c>
      <c r="B1" s="41" t="s">
        <v>94</v>
      </c>
      <c r="C1" s="42"/>
      <c r="D1" s="8"/>
      <c r="E1" s="8"/>
      <c r="F1" s="8"/>
      <c r="G1" s="8"/>
      <c r="H1" s="8"/>
    </row>
    <row r="2" spans="1:8" x14ac:dyDescent="0.25">
      <c r="A2" s="9" t="s">
        <v>101</v>
      </c>
      <c r="B2" s="10" t="s">
        <v>95</v>
      </c>
      <c r="C2" s="11">
        <f>'PLANINIAI DARBAI'!O1</f>
        <v>36794.839999999997</v>
      </c>
      <c r="D2" s="12"/>
      <c r="E2" s="8"/>
      <c r="F2" s="8"/>
      <c r="G2" s="8"/>
      <c r="H2" s="8"/>
    </row>
    <row r="3" spans="1:8" x14ac:dyDescent="0.25">
      <c r="A3" s="13" t="s">
        <v>102</v>
      </c>
      <c r="B3" s="14" t="s">
        <v>96</v>
      </c>
      <c r="C3" s="15">
        <f>'NEPLANINIAI DARBAI'!L1</f>
        <v>27319.81</v>
      </c>
      <c r="D3" s="8"/>
      <c r="E3" s="8"/>
      <c r="F3" s="8"/>
      <c r="G3" s="8"/>
      <c r="H3" s="8"/>
    </row>
    <row r="4" spans="1:8" x14ac:dyDescent="0.25">
      <c r="A4" s="43" t="s">
        <v>107</v>
      </c>
      <c r="B4" s="44"/>
      <c r="C4" s="16">
        <f>ROUND((C2*0.7+C3*0.3),2)</f>
        <v>33952.33</v>
      </c>
      <c r="D4" s="8"/>
      <c r="E4" s="8"/>
      <c r="F4" s="8"/>
      <c r="G4" s="8"/>
      <c r="H4" s="8"/>
    </row>
    <row r="5" spans="1:8" x14ac:dyDescent="0.25">
      <c r="A5" s="43" t="s">
        <v>97</v>
      </c>
      <c r="B5" s="44"/>
      <c r="C5" s="16">
        <f>ROUND((C4*0.21),2)</f>
        <v>7129.99</v>
      </c>
      <c r="D5" s="8"/>
      <c r="E5" s="8"/>
      <c r="F5" s="8"/>
      <c r="G5" s="8"/>
      <c r="H5" s="8"/>
    </row>
    <row r="6" spans="1:8" ht="15.75" thickBot="1" x14ac:dyDescent="0.3">
      <c r="A6" s="45" t="s">
        <v>98</v>
      </c>
      <c r="B6" s="46"/>
      <c r="C6" s="17">
        <f>ROUND((C4+C5),2)</f>
        <v>41082.32</v>
      </c>
      <c r="D6" s="8"/>
      <c r="E6" s="8"/>
      <c r="F6" s="8"/>
      <c r="G6" s="8"/>
      <c r="H6" s="8"/>
    </row>
    <row r="7" spans="1:8" x14ac:dyDescent="0.25">
      <c r="A7" s="8"/>
      <c r="B7" s="8"/>
      <c r="C7" s="18"/>
      <c r="D7" s="8"/>
      <c r="E7" s="8"/>
      <c r="F7" s="8"/>
      <c r="G7" s="8"/>
      <c r="H7" s="8"/>
    </row>
    <row r="8" spans="1:8" x14ac:dyDescent="0.25">
      <c r="A8" s="19" t="s">
        <v>106</v>
      </c>
      <c r="B8" s="19"/>
      <c r="C8" s="20"/>
      <c r="D8" s="19"/>
      <c r="E8" s="19"/>
      <c r="F8" s="19"/>
      <c r="G8" s="19"/>
      <c r="H8" s="19"/>
    </row>
    <row r="9" spans="1:8" x14ac:dyDescent="0.25">
      <c r="A9" s="47"/>
      <c r="B9" s="47"/>
      <c r="C9" s="47"/>
      <c r="D9" s="47"/>
      <c r="E9" s="47"/>
      <c r="F9" s="47"/>
      <c r="G9" s="47"/>
      <c r="H9" s="47"/>
    </row>
    <row r="10" spans="1:8" x14ac:dyDescent="0.25">
      <c r="A10" s="19" t="s">
        <v>200</v>
      </c>
      <c r="B10" s="19"/>
      <c r="C10" s="20"/>
      <c r="D10" s="19"/>
      <c r="E10" s="19"/>
      <c r="F10" s="19"/>
      <c r="G10" s="19"/>
      <c r="H10" s="19"/>
    </row>
    <row r="11" spans="1:8" x14ac:dyDescent="0.25">
      <c r="A11" s="8"/>
      <c r="B11" s="8"/>
      <c r="C11" s="18"/>
      <c r="D11" s="8"/>
      <c r="E11" s="8"/>
      <c r="F11" s="8"/>
      <c r="G11" s="8"/>
      <c r="H11" s="8"/>
    </row>
    <row r="12" spans="1:8" x14ac:dyDescent="0.25">
      <c r="A12" s="21"/>
      <c r="B12" s="21"/>
      <c r="C12" s="22"/>
      <c r="D12" s="21"/>
      <c r="E12" s="21"/>
      <c r="F12" s="21"/>
      <c r="G12" s="21"/>
      <c r="H12" s="21"/>
    </row>
    <row r="13" spans="1:8" x14ac:dyDescent="0.25">
      <c r="A13" s="23" t="s">
        <v>99</v>
      </c>
      <c r="B13" s="21"/>
      <c r="C13" s="22"/>
      <c r="D13" s="21"/>
      <c r="E13" s="21"/>
      <c r="F13" s="21"/>
      <c r="G13" s="21"/>
      <c r="H13" s="21"/>
    </row>
    <row r="14" spans="1:8" x14ac:dyDescent="0.25">
      <c r="A14" s="21" t="s">
        <v>100</v>
      </c>
      <c r="B14" s="24"/>
      <c r="C14" s="22"/>
      <c r="D14" s="21"/>
      <c r="E14" s="21"/>
      <c r="F14" s="21"/>
      <c r="G14" s="21"/>
      <c r="H14" s="21"/>
    </row>
    <row r="15" spans="1:8" x14ac:dyDescent="0.25">
      <c r="A15" s="21" t="s">
        <v>104</v>
      </c>
      <c r="B15" s="21"/>
      <c r="C15" s="22"/>
      <c r="D15" s="21"/>
      <c r="E15" s="21"/>
      <c r="F15" s="21"/>
      <c r="G15" s="21"/>
      <c r="H15" s="21"/>
    </row>
    <row r="16" spans="1:8" x14ac:dyDescent="0.25">
      <c r="A16" s="21" t="s">
        <v>103</v>
      </c>
      <c r="B16" s="21"/>
      <c r="C16" s="22"/>
      <c r="D16" s="21"/>
      <c r="E16" s="21"/>
      <c r="F16" s="21"/>
      <c r="G16" s="21"/>
      <c r="H16" s="21"/>
    </row>
  </sheetData>
  <sheetProtection algorithmName="SHA-512" hashValue="7j3xCS75eU1qXBjBS0/wlAKnUuSzDNGci3msUHLDvsBXqW7u0/CNpYvGWE6sq/bMguvarhbmOjrgu93mnDeBYQ==" saltValue="rRhMACtjdvEbjyS8SMNtTw==" spinCount="100000" sheet="1" objects="1" scenarios="1"/>
  <mergeCells count="5">
    <mergeCell ref="B1:C1"/>
    <mergeCell ref="A4:B4"/>
    <mergeCell ref="A5:B5"/>
    <mergeCell ref="A6:B6"/>
    <mergeCell ref="A9:H9"/>
  </mergeCells>
  <pageMargins left="0.7" right="0.7" top="0.75" bottom="0.75" header="0.3" footer="0.3"/>
  <pageSetup paperSize="9" orientation="landscape" r:id="rId1"/>
  <headerFooter>
    <oddHeader>&amp;R&amp;"Calibri"&amp;10&amp;K000000VIDAUS NAUDOJIMO&amp;1#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sheetPr>
  <dimension ref="A1:O34"/>
  <sheetViews>
    <sheetView topLeftCell="A19" workbookViewId="0">
      <selection activeCell="I2" sqref="I2:I34"/>
    </sheetView>
  </sheetViews>
  <sheetFormatPr defaultColWidth="9.140625" defaultRowHeight="11.25" x14ac:dyDescent="0.2"/>
  <cols>
    <col min="1" max="1" width="14.42578125" style="28" customWidth="1"/>
    <col min="2" max="2" width="49.42578125" style="28" customWidth="1"/>
    <col min="3" max="3" width="20" style="28" customWidth="1"/>
    <col min="4" max="4" width="15.85546875" style="28" customWidth="1"/>
    <col min="5" max="5" width="20.5703125" style="28" customWidth="1"/>
    <col min="6" max="6" width="24.140625" style="28" customWidth="1"/>
    <col min="7" max="8" width="9.140625" style="6"/>
    <col min="9" max="9" width="12.85546875" style="6" customWidth="1"/>
    <col min="10" max="10" width="12.5703125" style="6" customWidth="1"/>
    <col min="11" max="11" width="13.140625" style="6" customWidth="1"/>
    <col min="12" max="12" width="12.85546875" style="6" customWidth="1"/>
    <col min="13" max="13" width="9.140625" style="3"/>
    <col min="14" max="14" width="22.85546875" style="31" customWidth="1"/>
    <col min="15" max="15" width="18.42578125" style="31" customWidth="1"/>
    <col min="16" max="16384" width="9.140625" style="3"/>
  </cols>
  <sheetData>
    <row r="1" spans="1:15" ht="45" x14ac:dyDescent="0.2">
      <c r="A1" s="1" t="s">
        <v>0</v>
      </c>
      <c r="B1" s="1" t="s">
        <v>1</v>
      </c>
      <c r="C1" s="1" t="s">
        <v>2</v>
      </c>
      <c r="D1" s="1" t="s">
        <v>3</v>
      </c>
      <c r="E1" s="1" t="s">
        <v>4</v>
      </c>
      <c r="F1" s="1" t="s">
        <v>5</v>
      </c>
      <c r="G1" s="2" t="s">
        <v>6</v>
      </c>
      <c r="H1" s="2" t="s">
        <v>7</v>
      </c>
      <c r="I1" s="2" t="s">
        <v>8</v>
      </c>
      <c r="J1" s="2" t="s">
        <v>105</v>
      </c>
      <c r="K1" s="2" t="s">
        <v>9</v>
      </c>
      <c r="L1" s="2" t="s">
        <v>10</v>
      </c>
      <c r="N1" s="29" t="s">
        <v>201</v>
      </c>
      <c r="O1" s="30">
        <f>ROUND((SUM(J2:J34)),2)</f>
        <v>36794.839999999997</v>
      </c>
    </row>
    <row r="2" spans="1:15" ht="22.5" x14ac:dyDescent="0.2">
      <c r="A2" s="4" t="s">
        <v>11</v>
      </c>
      <c r="B2" s="4" t="s">
        <v>12</v>
      </c>
      <c r="C2" s="4" t="s">
        <v>13</v>
      </c>
      <c r="D2" s="4" t="s">
        <v>14</v>
      </c>
      <c r="E2" s="4" t="s">
        <v>67</v>
      </c>
      <c r="F2" s="4" t="s">
        <v>78</v>
      </c>
      <c r="G2" s="5" t="s">
        <v>92</v>
      </c>
      <c r="H2" s="5">
        <v>22</v>
      </c>
      <c r="I2" s="37">
        <f>K2*0.71</f>
        <v>19.88</v>
      </c>
      <c r="J2" s="5">
        <f>ROUND((H2*I2),2)</f>
        <v>437.36</v>
      </c>
      <c r="K2" s="5">
        <v>28</v>
      </c>
      <c r="L2" s="5">
        <f>ROUND((H2*K2),2)</f>
        <v>616</v>
      </c>
    </row>
    <row r="3" spans="1:15" ht="78.75" x14ac:dyDescent="0.2">
      <c r="A3" s="4" t="s">
        <v>11</v>
      </c>
      <c r="B3" s="4" t="s">
        <v>15</v>
      </c>
      <c r="C3" s="4" t="s">
        <v>16</v>
      </c>
      <c r="D3" s="4" t="s">
        <v>17</v>
      </c>
      <c r="E3" s="4"/>
      <c r="F3" s="4" t="s">
        <v>79</v>
      </c>
      <c r="G3" s="5" t="s">
        <v>92</v>
      </c>
      <c r="H3" s="5">
        <v>72</v>
      </c>
      <c r="I3" s="37">
        <f t="shared" ref="I3:I34" si="0">K3*0.71</f>
        <v>10.933999999999999</v>
      </c>
      <c r="J3" s="5">
        <f t="shared" ref="J3:J34" si="1">ROUND((H3*I3),2)</f>
        <v>787.25</v>
      </c>
      <c r="K3" s="5">
        <v>15.4</v>
      </c>
      <c r="L3" s="5">
        <f t="shared" ref="L3:L34" si="2">ROUND((H3*K3),2)</f>
        <v>1108.8</v>
      </c>
    </row>
    <row r="4" spans="1:15" ht="67.5" x14ac:dyDescent="0.2">
      <c r="A4" s="4" t="s">
        <v>11</v>
      </c>
      <c r="B4" s="4" t="s">
        <v>18</v>
      </c>
      <c r="C4" s="4" t="s">
        <v>19</v>
      </c>
      <c r="D4" s="4" t="s">
        <v>14</v>
      </c>
      <c r="E4" s="4"/>
      <c r="F4" s="4" t="s">
        <v>80</v>
      </c>
      <c r="G4" s="5" t="s">
        <v>92</v>
      </c>
      <c r="H4" s="5">
        <v>69</v>
      </c>
      <c r="I4" s="37">
        <f t="shared" si="0"/>
        <v>53.959999999999994</v>
      </c>
      <c r="J4" s="5">
        <f t="shared" si="1"/>
        <v>3723.24</v>
      </c>
      <c r="K4" s="5">
        <v>76</v>
      </c>
      <c r="L4" s="5">
        <f t="shared" si="2"/>
        <v>5244</v>
      </c>
    </row>
    <row r="5" spans="1:15" ht="67.5" x14ac:dyDescent="0.2">
      <c r="A5" s="4" t="s">
        <v>11</v>
      </c>
      <c r="B5" s="4" t="s">
        <v>20</v>
      </c>
      <c r="C5" s="4" t="s">
        <v>19</v>
      </c>
      <c r="D5" s="4" t="s">
        <v>21</v>
      </c>
      <c r="E5" s="4"/>
      <c r="F5" s="4" t="s">
        <v>81</v>
      </c>
      <c r="G5" s="5" t="s">
        <v>92</v>
      </c>
      <c r="H5" s="5">
        <v>70</v>
      </c>
      <c r="I5" s="37">
        <f t="shared" si="0"/>
        <v>6.7449999999999992</v>
      </c>
      <c r="J5" s="5">
        <f t="shared" si="1"/>
        <v>472.15</v>
      </c>
      <c r="K5" s="5">
        <v>9.5</v>
      </c>
      <c r="L5" s="5">
        <f t="shared" si="2"/>
        <v>665</v>
      </c>
    </row>
    <row r="6" spans="1:15" ht="90" x14ac:dyDescent="0.2">
      <c r="A6" s="4" t="s">
        <v>11</v>
      </c>
      <c r="B6" s="4" t="s">
        <v>22</v>
      </c>
      <c r="C6" s="4" t="s">
        <v>23</v>
      </c>
      <c r="D6" s="4" t="s">
        <v>24</v>
      </c>
      <c r="E6" s="4" t="s">
        <v>68</v>
      </c>
      <c r="F6" s="4" t="s">
        <v>82</v>
      </c>
      <c r="G6" s="5" t="s">
        <v>92</v>
      </c>
      <c r="H6" s="5">
        <v>206</v>
      </c>
      <c r="I6" s="37">
        <f t="shared" si="0"/>
        <v>39.049999999999997</v>
      </c>
      <c r="J6" s="5">
        <f t="shared" si="1"/>
        <v>8044.3</v>
      </c>
      <c r="K6" s="5">
        <v>55</v>
      </c>
      <c r="L6" s="5">
        <f>ROUND((H6*K6),2)</f>
        <v>11330</v>
      </c>
    </row>
    <row r="7" spans="1:15" ht="22.5" x14ac:dyDescent="0.2">
      <c r="A7" s="4" t="s">
        <v>11</v>
      </c>
      <c r="B7" s="4" t="s">
        <v>25</v>
      </c>
      <c r="C7" s="4" t="s">
        <v>26</v>
      </c>
      <c r="D7" s="4" t="s">
        <v>27</v>
      </c>
      <c r="E7" s="4" t="s">
        <v>69</v>
      </c>
      <c r="F7" s="4" t="s">
        <v>83</v>
      </c>
      <c r="G7" s="5" t="s">
        <v>93</v>
      </c>
      <c r="H7" s="5">
        <v>35</v>
      </c>
      <c r="I7" s="37">
        <f t="shared" si="0"/>
        <v>28.4</v>
      </c>
      <c r="J7" s="5">
        <f>ROUND((H7*I7),2)</f>
        <v>994</v>
      </c>
      <c r="K7" s="5">
        <v>40</v>
      </c>
      <c r="L7" s="5">
        <f t="shared" si="2"/>
        <v>1400</v>
      </c>
    </row>
    <row r="8" spans="1:15" ht="22.5" x14ac:dyDescent="0.2">
      <c r="A8" s="4" t="s">
        <v>11</v>
      </c>
      <c r="B8" s="4" t="s">
        <v>28</v>
      </c>
      <c r="C8" s="4" t="s">
        <v>26</v>
      </c>
      <c r="D8" s="4" t="s">
        <v>29</v>
      </c>
      <c r="E8" s="4"/>
      <c r="F8" s="4" t="s">
        <v>84</v>
      </c>
      <c r="G8" s="5" t="s">
        <v>92</v>
      </c>
      <c r="H8" s="5">
        <v>1</v>
      </c>
      <c r="I8" s="37">
        <f t="shared" si="0"/>
        <v>35.5</v>
      </c>
      <c r="J8" s="5">
        <f t="shared" si="1"/>
        <v>35.5</v>
      </c>
      <c r="K8" s="5">
        <v>50</v>
      </c>
      <c r="L8" s="5">
        <f t="shared" si="2"/>
        <v>50</v>
      </c>
    </row>
    <row r="9" spans="1:15" ht="22.5" x14ac:dyDescent="0.2">
      <c r="A9" s="4" t="s">
        <v>11</v>
      </c>
      <c r="B9" s="4" t="s">
        <v>30</v>
      </c>
      <c r="C9" s="4" t="s">
        <v>31</v>
      </c>
      <c r="D9" s="4" t="s">
        <v>32</v>
      </c>
      <c r="E9" s="4"/>
      <c r="F9" s="4" t="s">
        <v>85</v>
      </c>
      <c r="G9" s="5" t="s">
        <v>92</v>
      </c>
      <c r="H9" s="5">
        <v>40</v>
      </c>
      <c r="I9" s="37">
        <f t="shared" si="0"/>
        <v>71</v>
      </c>
      <c r="J9" s="5">
        <f t="shared" si="1"/>
        <v>2840</v>
      </c>
      <c r="K9" s="5">
        <v>100</v>
      </c>
      <c r="L9" s="5">
        <f t="shared" si="2"/>
        <v>4000</v>
      </c>
    </row>
    <row r="10" spans="1:15" ht="22.5" x14ac:dyDescent="0.2">
      <c r="A10" s="4" t="s">
        <v>11</v>
      </c>
      <c r="B10" s="4" t="s">
        <v>33</v>
      </c>
      <c r="C10" s="4" t="s">
        <v>19</v>
      </c>
      <c r="D10" s="4" t="s">
        <v>34</v>
      </c>
      <c r="E10" s="4"/>
      <c r="F10" s="4" t="s">
        <v>86</v>
      </c>
      <c r="G10" s="5" t="s">
        <v>92</v>
      </c>
      <c r="H10" s="5">
        <v>3</v>
      </c>
      <c r="I10" s="37">
        <f t="shared" si="0"/>
        <v>67.45</v>
      </c>
      <c r="J10" s="5">
        <f t="shared" si="1"/>
        <v>202.35</v>
      </c>
      <c r="K10" s="5">
        <v>95</v>
      </c>
      <c r="L10" s="5">
        <f t="shared" si="2"/>
        <v>285</v>
      </c>
    </row>
    <row r="11" spans="1:15" ht="22.5" x14ac:dyDescent="0.2">
      <c r="A11" s="4" t="s">
        <v>11</v>
      </c>
      <c r="B11" s="4" t="s">
        <v>35</v>
      </c>
      <c r="C11" s="4" t="s">
        <v>36</v>
      </c>
      <c r="D11" s="4" t="s">
        <v>37</v>
      </c>
      <c r="E11" s="4"/>
      <c r="F11" s="4" t="s">
        <v>87</v>
      </c>
      <c r="G11" s="5" t="s">
        <v>92</v>
      </c>
      <c r="H11" s="5">
        <v>2</v>
      </c>
      <c r="I11" s="37">
        <f t="shared" si="0"/>
        <v>28.4</v>
      </c>
      <c r="J11" s="5">
        <f t="shared" si="1"/>
        <v>56.8</v>
      </c>
      <c r="K11" s="5">
        <v>40</v>
      </c>
      <c r="L11" s="5">
        <f t="shared" si="2"/>
        <v>80</v>
      </c>
    </row>
    <row r="12" spans="1:15" ht="22.5" x14ac:dyDescent="0.2">
      <c r="A12" s="4" t="s">
        <v>11</v>
      </c>
      <c r="B12" s="4" t="s">
        <v>38</v>
      </c>
      <c r="C12" s="4" t="s">
        <v>19</v>
      </c>
      <c r="D12" s="4" t="s">
        <v>14</v>
      </c>
      <c r="E12" s="4"/>
      <c r="F12" s="4" t="s">
        <v>88</v>
      </c>
      <c r="G12" s="5" t="s">
        <v>92</v>
      </c>
      <c r="H12" s="5">
        <v>3</v>
      </c>
      <c r="I12" s="37">
        <f t="shared" si="0"/>
        <v>37.629999999999995</v>
      </c>
      <c r="J12" s="5">
        <f t="shared" si="1"/>
        <v>112.89</v>
      </c>
      <c r="K12" s="5">
        <v>53</v>
      </c>
      <c r="L12" s="5">
        <f t="shared" si="2"/>
        <v>159</v>
      </c>
    </row>
    <row r="13" spans="1:15" ht="112.5" x14ac:dyDescent="0.2">
      <c r="A13" s="26" t="s">
        <v>11</v>
      </c>
      <c r="B13" s="26" t="s">
        <v>39</v>
      </c>
      <c r="C13" s="26" t="s">
        <v>26</v>
      </c>
      <c r="D13" s="26" t="s">
        <v>40</v>
      </c>
      <c r="E13" s="26" t="s">
        <v>70</v>
      </c>
      <c r="F13" s="26" t="s">
        <v>89</v>
      </c>
      <c r="G13" s="27" t="s">
        <v>92</v>
      </c>
      <c r="H13" s="27">
        <v>1</v>
      </c>
      <c r="I13" s="37">
        <f t="shared" si="0"/>
        <v>4047</v>
      </c>
      <c r="J13" s="5">
        <f t="shared" si="1"/>
        <v>4047</v>
      </c>
      <c r="K13" s="27">
        <v>5700</v>
      </c>
      <c r="L13" s="5">
        <f t="shared" si="2"/>
        <v>5700</v>
      </c>
    </row>
    <row r="14" spans="1:15" ht="22.5" x14ac:dyDescent="0.2">
      <c r="A14" s="4" t="s">
        <v>41</v>
      </c>
      <c r="B14" s="4" t="s">
        <v>42</v>
      </c>
      <c r="C14" s="4" t="s">
        <v>13</v>
      </c>
      <c r="D14" s="4" t="s">
        <v>14</v>
      </c>
      <c r="E14" s="4" t="s">
        <v>67</v>
      </c>
      <c r="F14" s="4" t="s">
        <v>78</v>
      </c>
      <c r="G14" s="5" t="s">
        <v>92</v>
      </c>
      <c r="H14" s="5">
        <v>14</v>
      </c>
      <c r="I14" s="37">
        <f t="shared" si="0"/>
        <v>19.88</v>
      </c>
      <c r="J14" s="5">
        <f t="shared" si="1"/>
        <v>278.32</v>
      </c>
      <c r="K14" s="5">
        <v>28</v>
      </c>
      <c r="L14" s="5">
        <f t="shared" si="2"/>
        <v>392</v>
      </c>
    </row>
    <row r="15" spans="1:15" ht="33.75" x14ac:dyDescent="0.2">
      <c r="A15" s="4" t="s">
        <v>41</v>
      </c>
      <c r="B15" s="4" t="s">
        <v>43</v>
      </c>
      <c r="C15" s="4" t="s">
        <v>19</v>
      </c>
      <c r="D15" s="4" t="s">
        <v>34</v>
      </c>
      <c r="E15" s="4" t="s">
        <v>71</v>
      </c>
      <c r="F15" s="4" t="s">
        <v>86</v>
      </c>
      <c r="G15" s="5" t="s">
        <v>92</v>
      </c>
      <c r="H15" s="5">
        <v>17</v>
      </c>
      <c r="I15" s="37">
        <f t="shared" si="0"/>
        <v>67.45</v>
      </c>
      <c r="J15" s="5">
        <f t="shared" si="1"/>
        <v>1146.6500000000001</v>
      </c>
      <c r="K15" s="5">
        <v>95</v>
      </c>
      <c r="L15" s="5">
        <f t="shared" si="2"/>
        <v>1615</v>
      </c>
    </row>
    <row r="16" spans="1:15" ht="67.5" x14ac:dyDescent="0.2">
      <c r="A16" s="4" t="s">
        <v>41</v>
      </c>
      <c r="B16" s="4" t="s">
        <v>44</v>
      </c>
      <c r="C16" s="4" t="s">
        <v>16</v>
      </c>
      <c r="D16" s="4" t="s">
        <v>17</v>
      </c>
      <c r="E16" s="4"/>
      <c r="F16" s="4" t="s">
        <v>79</v>
      </c>
      <c r="G16" s="5" t="s">
        <v>92</v>
      </c>
      <c r="H16" s="5">
        <v>62</v>
      </c>
      <c r="I16" s="37">
        <f t="shared" si="0"/>
        <v>10.933999999999999</v>
      </c>
      <c r="J16" s="5">
        <f t="shared" si="1"/>
        <v>677.91</v>
      </c>
      <c r="K16" s="5">
        <v>15.4</v>
      </c>
      <c r="L16" s="5">
        <f t="shared" si="2"/>
        <v>954.8</v>
      </c>
    </row>
    <row r="17" spans="1:12" ht="56.25" x14ac:dyDescent="0.2">
      <c r="A17" s="4" t="s">
        <v>41</v>
      </c>
      <c r="B17" s="4" t="s">
        <v>45</v>
      </c>
      <c r="C17" s="4" t="s">
        <v>19</v>
      </c>
      <c r="D17" s="4" t="s">
        <v>14</v>
      </c>
      <c r="E17" s="4"/>
      <c r="F17" s="4" t="s">
        <v>80</v>
      </c>
      <c r="G17" s="5" t="s">
        <v>92</v>
      </c>
      <c r="H17" s="5">
        <v>51</v>
      </c>
      <c r="I17" s="37">
        <f t="shared" si="0"/>
        <v>53.959999999999994</v>
      </c>
      <c r="J17" s="5">
        <f t="shared" si="1"/>
        <v>2751.96</v>
      </c>
      <c r="K17" s="5">
        <v>76</v>
      </c>
      <c r="L17" s="5">
        <f t="shared" si="2"/>
        <v>3876</v>
      </c>
    </row>
    <row r="18" spans="1:12" ht="56.25" x14ac:dyDescent="0.2">
      <c r="A18" s="4" t="s">
        <v>41</v>
      </c>
      <c r="B18" s="4" t="s">
        <v>46</v>
      </c>
      <c r="C18" s="4" t="s">
        <v>19</v>
      </c>
      <c r="D18" s="4" t="s">
        <v>21</v>
      </c>
      <c r="E18" s="4"/>
      <c r="F18" s="4" t="s">
        <v>81</v>
      </c>
      <c r="G18" s="5" t="s">
        <v>92</v>
      </c>
      <c r="H18" s="5">
        <v>53</v>
      </c>
      <c r="I18" s="37">
        <f t="shared" si="0"/>
        <v>6.7449999999999992</v>
      </c>
      <c r="J18" s="5">
        <f t="shared" si="1"/>
        <v>357.49</v>
      </c>
      <c r="K18" s="5">
        <v>9.5</v>
      </c>
      <c r="L18" s="5">
        <f t="shared" si="2"/>
        <v>503.5</v>
      </c>
    </row>
    <row r="19" spans="1:12" ht="67.5" x14ac:dyDescent="0.2">
      <c r="A19" s="4" t="s">
        <v>41</v>
      </c>
      <c r="B19" s="4" t="s">
        <v>47</v>
      </c>
      <c r="C19" s="4" t="s">
        <v>23</v>
      </c>
      <c r="D19" s="4" t="s">
        <v>24</v>
      </c>
      <c r="E19" s="4" t="s">
        <v>72</v>
      </c>
      <c r="F19" s="4" t="s">
        <v>82</v>
      </c>
      <c r="G19" s="5" t="s">
        <v>92</v>
      </c>
      <c r="H19" s="5">
        <v>183</v>
      </c>
      <c r="I19" s="37">
        <f t="shared" si="0"/>
        <v>39.049999999999997</v>
      </c>
      <c r="J19" s="5">
        <f t="shared" si="1"/>
        <v>7146.15</v>
      </c>
      <c r="K19" s="5">
        <v>55</v>
      </c>
      <c r="L19" s="5">
        <f t="shared" si="2"/>
        <v>10065</v>
      </c>
    </row>
    <row r="20" spans="1:12" x14ac:dyDescent="0.2">
      <c r="A20" s="4" t="s">
        <v>41</v>
      </c>
      <c r="B20" s="4" t="s">
        <v>48</v>
      </c>
      <c r="C20" s="4" t="s">
        <v>31</v>
      </c>
      <c r="D20" s="4" t="s">
        <v>32</v>
      </c>
      <c r="E20" s="4"/>
      <c r="F20" s="4" t="s">
        <v>85</v>
      </c>
      <c r="G20" s="5" t="s">
        <v>92</v>
      </c>
      <c r="H20" s="5">
        <v>11</v>
      </c>
      <c r="I20" s="37">
        <f t="shared" si="0"/>
        <v>71</v>
      </c>
      <c r="J20" s="5">
        <f t="shared" si="1"/>
        <v>781</v>
      </c>
      <c r="K20" s="5">
        <v>100</v>
      </c>
      <c r="L20" s="5">
        <f t="shared" si="2"/>
        <v>1100</v>
      </c>
    </row>
    <row r="21" spans="1:12" ht="22.5" x14ac:dyDescent="0.2">
      <c r="A21" s="4" t="s">
        <v>41</v>
      </c>
      <c r="B21" s="4" t="s">
        <v>49</v>
      </c>
      <c r="C21" s="4" t="s">
        <v>19</v>
      </c>
      <c r="D21" s="4" t="s">
        <v>14</v>
      </c>
      <c r="E21" s="4"/>
      <c r="F21" s="4" t="s">
        <v>88</v>
      </c>
      <c r="G21" s="5" t="s">
        <v>92</v>
      </c>
      <c r="H21" s="5">
        <v>3</v>
      </c>
      <c r="I21" s="37">
        <f t="shared" si="0"/>
        <v>37.629999999999995</v>
      </c>
      <c r="J21" s="5">
        <f t="shared" si="1"/>
        <v>112.89</v>
      </c>
      <c r="K21" s="5">
        <v>53</v>
      </c>
      <c r="L21" s="5">
        <f t="shared" si="2"/>
        <v>159</v>
      </c>
    </row>
    <row r="22" spans="1:12" x14ac:dyDescent="0.2">
      <c r="A22" s="4" t="s">
        <v>50</v>
      </c>
      <c r="B22" s="4" t="s">
        <v>51</v>
      </c>
      <c r="C22" s="4" t="s">
        <v>52</v>
      </c>
      <c r="D22" s="4" t="s">
        <v>53</v>
      </c>
      <c r="E22" s="4"/>
      <c r="F22" s="4" t="s">
        <v>90</v>
      </c>
      <c r="G22" s="5" t="s">
        <v>92</v>
      </c>
      <c r="H22" s="5">
        <v>4</v>
      </c>
      <c r="I22" s="37">
        <f t="shared" si="0"/>
        <v>8.7330000000000005</v>
      </c>
      <c r="J22" s="5">
        <f t="shared" si="1"/>
        <v>34.93</v>
      </c>
      <c r="K22" s="5">
        <v>12.3</v>
      </c>
      <c r="L22" s="5">
        <f t="shared" si="2"/>
        <v>49.2</v>
      </c>
    </row>
    <row r="23" spans="1:12" ht="22.5" x14ac:dyDescent="0.2">
      <c r="A23" s="4" t="s">
        <v>50</v>
      </c>
      <c r="B23" s="4" t="s">
        <v>54</v>
      </c>
      <c r="C23" s="4" t="s">
        <v>19</v>
      </c>
      <c r="D23" s="4" t="s">
        <v>14</v>
      </c>
      <c r="E23" s="4"/>
      <c r="F23" s="4" t="s">
        <v>80</v>
      </c>
      <c r="G23" s="5" t="s">
        <v>92</v>
      </c>
      <c r="H23" s="5">
        <v>12</v>
      </c>
      <c r="I23" s="37">
        <f t="shared" si="0"/>
        <v>53.959999999999994</v>
      </c>
      <c r="J23" s="5">
        <f t="shared" si="1"/>
        <v>647.52</v>
      </c>
      <c r="K23" s="5">
        <v>76</v>
      </c>
      <c r="L23" s="5">
        <f t="shared" si="2"/>
        <v>912</v>
      </c>
    </row>
    <row r="24" spans="1:12" x14ac:dyDescent="0.2">
      <c r="A24" s="4" t="s">
        <v>50</v>
      </c>
      <c r="B24" s="4" t="s">
        <v>55</v>
      </c>
      <c r="C24" s="4" t="s">
        <v>36</v>
      </c>
      <c r="D24" s="4" t="s">
        <v>37</v>
      </c>
      <c r="E24" s="4"/>
      <c r="F24" s="4" t="s">
        <v>87</v>
      </c>
      <c r="G24" s="5" t="s">
        <v>92</v>
      </c>
      <c r="H24" s="5">
        <v>9</v>
      </c>
      <c r="I24" s="37">
        <f t="shared" si="0"/>
        <v>28.4</v>
      </c>
      <c r="J24" s="5">
        <f t="shared" si="1"/>
        <v>255.6</v>
      </c>
      <c r="K24" s="5">
        <v>40</v>
      </c>
      <c r="L24" s="5">
        <f t="shared" si="2"/>
        <v>360</v>
      </c>
    </row>
    <row r="25" spans="1:12" ht="56.25" x14ac:dyDescent="0.2">
      <c r="A25" s="4" t="s">
        <v>50</v>
      </c>
      <c r="B25" s="4" t="s">
        <v>56</v>
      </c>
      <c r="C25" s="4" t="s">
        <v>23</v>
      </c>
      <c r="D25" s="4" t="s">
        <v>24</v>
      </c>
      <c r="E25" s="4" t="s">
        <v>73</v>
      </c>
      <c r="F25" s="4" t="s">
        <v>82</v>
      </c>
      <c r="G25" s="5" t="s">
        <v>92</v>
      </c>
      <c r="H25" s="5">
        <v>4</v>
      </c>
      <c r="I25" s="37">
        <f t="shared" si="0"/>
        <v>39.049999999999997</v>
      </c>
      <c r="J25" s="5">
        <f t="shared" si="1"/>
        <v>156.19999999999999</v>
      </c>
      <c r="K25" s="5">
        <v>55</v>
      </c>
      <c r="L25" s="5">
        <f t="shared" si="2"/>
        <v>220</v>
      </c>
    </row>
    <row r="26" spans="1:12" ht="22.5" x14ac:dyDescent="0.2">
      <c r="A26" s="4" t="s">
        <v>50</v>
      </c>
      <c r="B26" s="4" t="s">
        <v>57</v>
      </c>
      <c r="C26" s="4" t="s">
        <v>58</v>
      </c>
      <c r="D26" s="4" t="s">
        <v>29</v>
      </c>
      <c r="E26" s="4"/>
      <c r="F26" s="4" t="s">
        <v>84</v>
      </c>
      <c r="G26" s="5" t="s">
        <v>92</v>
      </c>
      <c r="H26" s="5">
        <v>1</v>
      </c>
      <c r="I26" s="37">
        <f t="shared" si="0"/>
        <v>35.5</v>
      </c>
      <c r="J26" s="5">
        <f t="shared" si="1"/>
        <v>35.5</v>
      </c>
      <c r="K26" s="5">
        <v>50</v>
      </c>
      <c r="L26" s="5">
        <f t="shared" si="2"/>
        <v>50</v>
      </c>
    </row>
    <row r="27" spans="1:12" ht="45" x14ac:dyDescent="0.2">
      <c r="A27" s="4" t="s">
        <v>50</v>
      </c>
      <c r="B27" s="4" t="s">
        <v>59</v>
      </c>
      <c r="C27" s="4" t="s">
        <v>13</v>
      </c>
      <c r="D27" s="4" t="s">
        <v>60</v>
      </c>
      <c r="E27" s="4" t="s">
        <v>74</v>
      </c>
      <c r="F27" s="4" t="s">
        <v>91</v>
      </c>
      <c r="G27" s="5" t="s">
        <v>92</v>
      </c>
      <c r="H27" s="5">
        <v>1</v>
      </c>
      <c r="I27" s="37">
        <f t="shared" si="0"/>
        <v>28.4</v>
      </c>
      <c r="J27" s="5">
        <f t="shared" si="1"/>
        <v>28.4</v>
      </c>
      <c r="K27" s="5">
        <v>40</v>
      </c>
      <c r="L27" s="5">
        <f t="shared" si="2"/>
        <v>40</v>
      </c>
    </row>
    <row r="28" spans="1:12" x14ac:dyDescent="0.2">
      <c r="A28" s="4" t="s">
        <v>50</v>
      </c>
      <c r="B28" s="4" t="s">
        <v>59</v>
      </c>
      <c r="C28" s="4" t="s">
        <v>13</v>
      </c>
      <c r="D28" s="4" t="s">
        <v>14</v>
      </c>
      <c r="E28" s="4"/>
      <c r="F28" s="4" t="s">
        <v>78</v>
      </c>
      <c r="G28" s="5" t="s">
        <v>92</v>
      </c>
      <c r="H28" s="5">
        <v>1</v>
      </c>
      <c r="I28" s="37">
        <f t="shared" si="0"/>
        <v>19.88</v>
      </c>
      <c r="J28" s="5">
        <f t="shared" si="1"/>
        <v>19.88</v>
      </c>
      <c r="K28" s="5">
        <v>28</v>
      </c>
      <c r="L28" s="5">
        <f t="shared" si="2"/>
        <v>28</v>
      </c>
    </row>
    <row r="29" spans="1:12" ht="22.5" x14ac:dyDescent="0.2">
      <c r="A29" s="4" t="s">
        <v>61</v>
      </c>
      <c r="B29" s="4" t="s">
        <v>62</v>
      </c>
      <c r="C29" s="4" t="s">
        <v>19</v>
      </c>
      <c r="D29" s="4" t="s">
        <v>14</v>
      </c>
      <c r="E29" s="4"/>
      <c r="F29" s="4" t="s">
        <v>80</v>
      </c>
      <c r="G29" s="5" t="s">
        <v>92</v>
      </c>
      <c r="H29" s="5">
        <v>8</v>
      </c>
      <c r="I29" s="37">
        <f t="shared" si="0"/>
        <v>53.959999999999994</v>
      </c>
      <c r="J29" s="5">
        <f t="shared" si="1"/>
        <v>431.68</v>
      </c>
      <c r="K29" s="5">
        <v>76</v>
      </c>
      <c r="L29" s="5">
        <f t="shared" si="2"/>
        <v>608</v>
      </c>
    </row>
    <row r="30" spans="1:12" x14ac:dyDescent="0.2">
      <c r="A30" s="4" t="s">
        <v>61</v>
      </c>
      <c r="B30" s="4" t="s">
        <v>63</v>
      </c>
      <c r="C30" s="4" t="s">
        <v>52</v>
      </c>
      <c r="D30" s="4" t="s">
        <v>53</v>
      </c>
      <c r="E30" s="4"/>
      <c r="F30" s="4" t="s">
        <v>90</v>
      </c>
      <c r="G30" s="5" t="s">
        <v>92</v>
      </c>
      <c r="H30" s="5">
        <v>3</v>
      </c>
      <c r="I30" s="37">
        <f t="shared" si="0"/>
        <v>8.7330000000000005</v>
      </c>
      <c r="J30" s="5">
        <f t="shared" si="1"/>
        <v>26.2</v>
      </c>
      <c r="K30" s="5">
        <v>12.3</v>
      </c>
      <c r="L30" s="5">
        <f t="shared" si="2"/>
        <v>36.9</v>
      </c>
    </row>
    <row r="31" spans="1:12" x14ac:dyDescent="0.2">
      <c r="A31" s="4" t="s">
        <v>61</v>
      </c>
      <c r="B31" s="4" t="s">
        <v>59</v>
      </c>
      <c r="C31" s="4" t="s">
        <v>31</v>
      </c>
      <c r="D31" s="4" t="s">
        <v>32</v>
      </c>
      <c r="E31" s="4"/>
      <c r="F31" s="4" t="s">
        <v>85</v>
      </c>
      <c r="G31" s="5" t="s">
        <v>92</v>
      </c>
      <c r="H31" s="5">
        <v>1</v>
      </c>
      <c r="I31" s="37">
        <f t="shared" si="0"/>
        <v>71</v>
      </c>
      <c r="J31" s="5">
        <f t="shared" si="1"/>
        <v>71</v>
      </c>
      <c r="K31" s="5">
        <v>100</v>
      </c>
      <c r="L31" s="5">
        <f t="shared" si="2"/>
        <v>100</v>
      </c>
    </row>
    <row r="32" spans="1:12" ht="22.5" x14ac:dyDescent="0.2">
      <c r="A32" s="4" t="s">
        <v>61</v>
      </c>
      <c r="B32" s="4" t="s">
        <v>59</v>
      </c>
      <c r="C32" s="4" t="s">
        <v>13</v>
      </c>
      <c r="D32" s="4" t="s">
        <v>14</v>
      </c>
      <c r="E32" s="4" t="s">
        <v>75</v>
      </c>
      <c r="F32" s="4" t="s">
        <v>78</v>
      </c>
      <c r="G32" s="5" t="s">
        <v>92</v>
      </c>
      <c r="H32" s="5">
        <v>1</v>
      </c>
      <c r="I32" s="37">
        <f t="shared" si="0"/>
        <v>19.88</v>
      </c>
      <c r="J32" s="5">
        <f t="shared" si="1"/>
        <v>19.88</v>
      </c>
      <c r="K32" s="5">
        <v>28</v>
      </c>
      <c r="L32" s="5">
        <f t="shared" si="2"/>
        <v>28</v>
      </c>
    </row>
    <row r="33" spans="1:12" ht="22.5" x14ac:dyDescent="0.2">
      <c r="A33" s="4" t="s">
        <v>64</v>
      </c>
      <c r="B33" s="4" t="s">
        <v>65</v>
      </c>
      <c r="C33" s="4" t="s">
        <v>66</v>
      </c>
      <c r="D33" s="4" t="s">
        <v>29</v>
      </c>
      <c r="E33" s="4" t="s">
        <v>76</v>
      </c>
      <c r="F33" s="4" t="s">
        <v>84</v>
      </c>
      <c r="G33" s="5" t="s">
        <v>92</v>
      </c>
      <c r="H33" s="5">
        <v>1</v>
      </c>
      <c r="I33" s="37">
        <f t="shared" si="0"/>
        <v>35.5</v>
      </c>
      <c r="J33" s="5">
        <f t="shared" si="1"/>
        <v>35.5</v>
      </c>
      <c r="K33" s="5">
        <v>50</v>
      </c>
      <c r="L33" s="5">
        <f t="shared" si="2"/>
        <v>50</v>
      </c>
    </row>
    <row r="34" spans="1:12" ht="33.75" x14ac:dyDescent="0.2">
      <c r="A34" s="4" t="s">
        <v>64</v>
      </c>
      <c r="B34" s="4" t="s">
        <v>59</v>
      </c>
      <c r="C34" s="4" t="s">
        <v>23</v>
      </c>
      <c r="D34" s="4" t="s">
        <v>24</v>
      </c>
      <c r="E34" s="4" t="s">
        <v>77</v>
      </c>
      <c r="F34" s="4" t="s">
        <v>82</v>
      </c>
      <c r="G34" s="5" t="s">
        <v>92</v>
      </c>
      <c r="H34" s="5">
        <v>1</v>
      </c>
      <c r="I34" s="37">
        <f t="shared" si="0"/>
        <v>27.334999999999997</v>
      </c>
      <c r="J34" s="5">
        <f t="shared" si="1"/>
        <v>27.34</v>
      </c>
      <c r="K34" s="5">
        <v>38.5</v>
      </c>
      <c r="L34" s="5">
        <f t="shared" si="2"/>
        <v>38.5</v>
      </c>
    </row>
  </sheetData>
  <sheetProtection algorithmName="SHA-512" hashValue="f0ZNX/H0dnBXuoZi0kWrPsKLnzMh15m3vpL2d6xtfjCIqRnHAVF5GFdfr/I/6Z+QweAtTXVApOfgZzvRfBY4Jg==" saltValue="x/JOikQ84RjG/25fQbVKcw==" spinCount="100000" sheet="1" objects="1" scenarios="1" autoFilter="0"/>
  <autoFilter ref="A1:L1" xr:uid="{00000000-0009-0000-0000-000001000000}"/>
  <conditionalFormatting sqref="I2:I34">
    <cfRule type="cellIs" dxfId="0" priority="1" operator="greaterThan">
      <formula>$K2</formula>
    </cfRule>
  </conditionalFormatting>
  <pageMargins left="0.7" right="0.7" top="0.75" bottom="0.75" header="0.3" footer="0.3"/>
  <pageSetup paperSize="9" orientation="portrait" r:id="rId1"/>
  <headerFooter>
    <oddHeader>&amp;R&amp;"Calibri"&amp;10&amp;K000000VIDAUS NAUDOJIMO&amp;1#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L34"/>
  <sheetViews>
    <sheetView workbookViewId="0">
      <selection activeCell="H3" sqref="H3"/>
    </sheetView>
  </sheetViews>
  <sheetFormatPr defaultRowHeight="15" x14ac:dyDescent="0.25"/>
  <cols>
    <col min="1" max="1" width="7.42578125" customWidth="1"/>
    <col min="2" max="2" width="17.85546875" customWidth="1"/>
    <col min="3" max="3" width="21.7109375" customWidth="1"/>
    <col min="4" max="4" width="30.28515625" customWidth="1"/>
    <col min="6" max="6" width="11.42578125" customWidth="1"/>
    <col min="7" max="7" width="13.28515625" customWidth="1"/>
    <col min="8" max="8" width="19.28515625" customWidth="1"/>
    <col min="9" max="9" width="15.7109375" customWidth="1"/>
    <col min="11" max="11" width="25.140625" customWidth="1"/>
    <col min="12" max="12" width="20.28515625" customWidth="1"/>
  </cols>
  <sheetData>
    <row r="1" spans="1:12" ht="33.75" x14ac:dyDescent="0.25">
      <c r="A1" s="25" t="s">
        <v>108</v>
      </c>
      <c r="B1" s="25" t="s">
        <v>109</v>
      </c>
      <c r="C1" s="25" t="s">
        <v>110</v>
      </c>
      <c r="D1" s="25" t="s">
        <v>111</v>
      </c>
      <c r="E1" s="25" t="s">
        <v>6</v>
      </c>
      <c r="F1" s="29" t="s">
        <v>112</v>
      </c>
      <c r="G1" s="25" t="s">
        <v>113</v>
      </c>
      <c r="H1" s="29" t="s">
        <v>114</v>
      </c>
      <c r="I1" s="29" t="s">
        <v>115</v>
      </c>
      <c r="J1" s="32"/>
      <c r="K1" s="29" t="s">
        <v>203</v>
      </c>
      <c r="L1" s="30">
        <f>ROUND((SUM(I2:I34)),2)</f>
        <v>27319.81</v>
      </c>
    </row>
    <row r="2" spans="1:12" ht="45" x14ac:dyDescent="0.25">
      <c r="A2" s="33">
        <v>1</v>
      </c>
      <c r="B2" s="34" t="s">
        <v>116</v>
      </c>
      <c r="C2" s="34" t="s">
        <v>117</v>
      </c>
      <c r="D2" s="34" t="s">
        <v>118</v>
      </c>
      <c r="E2" s="33" t="s">
        <v>92</v>
      </c>
      <c r="F2" s="35">
        <v>2</v>
      </c>
      <c r="G2" s="34" t="s">
        <v>119</v>
      </c>
      <c r="H2" s="40">
        <v>600</v>
      </c>
      <c r="I2" s="36">
        <f>ROUND((F2*H2),2)</f>
        <v>1200</v>
      </c>
      <c r="J2" s="3"/>
      <c r="K2" s="31"/>
      <c r="L2" s="31"/>
    </row>
    <row r="3" spans="1:12" x14ac:dyDescent="0.25">
      <c r="A3" s="33">
        <v>2</v>
      </c>
      <c r="B3" s="34" t="s">
        <v>116</v>
      </c>
      <c r="C3" s="34" t="s">
        <v>120</v>
      </c>
      <c r="D3" s="34" t="s">
        <v>121</v>
      </c>
      <c r="E3" s="33" t="s">
        <v>92</v>
      </c>
      <c r="F3" s="35">
        <v>3</v>
      </c>
      <c r="G3" s="34" t="s">
        <v>122</v>
      </c>
      <c r="H3" s="40">
        <v>500</v>
      </c>
      <c r="I3" s="36">
        <f t="shared" ref="I3:I34" si="0">ROUND((F3*H3),2)</f>
        <v>1500</v>
      </c>
      <c r="J3" s="3"/>
      <c r="K3" s="31"/>
      <c r="L3" s="31"/>
    </row>
    <row r="4" spans="1:12" ht="22.5" x14ac:dyDescent="0.25">
      <c r="A4" s="33">
        <v>3</v>
      </c>
      <c r="B4" s="34" t="s">
        <v>123</v>
      </c>
      <c r="C4" s="34" t="s">
        <v>124</v>
      </c>
      <c r="D4" s="34" t="s">
        <v>125</v>
      </c>
      <c r="E4" s="33" t="s">
        <v>92</v>
      </c>
      <c r="F4" s="35">
        <v>1</v>
      </c>
      <c r="G4" s="34" t="s">
        <v>126</v>
      </c>
      <c r="H4" s="40">
        <v>500</v>
      </c>
      <c r="I4" s="36">
        <f t="shared" si="0"/>
        <v>500</v>
      </c>
      <c r="J4" s="3"/>
      <c r="K4" s="31"/>
      <c r="L4" s="31"/>
    </row>
    <row r="5" spans="1:12" ht="22.5" x14ac:dyDescent="0.25">
      <c r="A5" s="33">
        <v>4</v>
      </c>
      <c r="B5" s="34" t="s">
        <v>127</v>
      </c>
      <c r="C5" s="34" t="s">
        <v>128</v>
      </c>
      <c r="D5" s="34" t="s">
        <v>129</v>
      </c>
      <c r="E5" s="33" t="s">
        <v>92</v>
      </c>
      <c r="F5" s="35">
        <v>2</v>
      </c>
      <c r="G5" s="34" t="s">
        <v>130</v>
      </c>
      <c r="H5" s="40">
        <v>59.99</v>
      </c>
      <c r="I5" s="36">
        <f t="shared" si="0"/>
        <v>119.98</v>
      </c>
      <c r="J5" s="3"/>
      <c r="K5" s="31"/>
      <c r="L5" s="31"/>
    </row>
    <row r="6" spans="1:12" ht="22.5" x14ac:dyDescent="0.25">
      <c r="A6" s="33">
        <v>5</v>
      </c>
      <c r="B6" s="34" t="s">
        <v>131</v>
      </c>
      <c r="C6" s="34" t="s">
        <v>132</v>
      </c>
      <c r="D6" s="34" t="s">
        <v>133</v>
      </c>
      <c r="E6" s="33" t="s">
        <v>92</v>
      </c>
      <c r="F6" s="35">
        <v>15</v>
      </c>
      <c r="G6" s="34" t="s">
        <v>134</v>
      </c>
      <c r="H6" s="40">
        <v>100</v>
      </c>
      <c r="I6" s="36">
        <f t="shared" si="0"/>
        <v>1500</v>
      </c>
      <c r="J6" s="3"/>
      <c r="K6" s="31"/>
      <c r="L6" s="31"/>
    </row>
    <row r="7" spans="1:12" ht="22.5" x14ac:dyDescent="0.25">
      <c r="A7" s="33">
        <v>6</v>
      </c>
      <c r="B7" s="34" t="s">
        <v>135</v>
      </c>
      <c r="C7" s="34" t="s">
        <v>199</v>
      </c>
      <c r="D7" s="34" t="s">
        <v>198</v>
      </c>
      <c r="E7" s="33" t="s">
        <v>136</v>
      </c>
      <c r="F7" s="35">
        <v>1</v>
      </c>
      <c r="G7" s="34" t="s">
        <v>137</v>
      </c>
      <c r="H7" s="40">
        <v>800</v>
      </c>
      <c r="I7" s="36">
        <f t="shared" si="0"/>
        <v>800</v>
      </c>
      <c r="J7" s="3"/>
      <c r="K7" s="31"/>
      <c r="L7" s="31"/>
    </row>
    <row r="8" spans="1:12" ht="22.5" x14ac:dyDescent="0.25">
      <c r="A8" s="33">
        <v>7</v>
      </c>
      <c r="B8" s="34" t="s">
        <v>135</v>
      </c>
      <c r="C8" s="34" t="s">
        <v>138</v>
      </c>
      <c r="D8" s="34" t="s">
        <v>139</v>
      </c>
      <c r="E8" s="33" t="s">
        <v>92</v>
      </c>
      <c r="F8" s="35">
        <v>15</v>
      </c>
      <c r="G8" s="34" t="s">
        <v>140</v>
      </c>
      <c r="H8" s="40">
        <v>50</v>
      </c>
      <c r="I8" s="36">
        <f t="shared" si="0"/>
        <v>750</v>
      </c>
      <c r="J8" s="3"/>
      <c r="K8" s="31"/>
      <c r="L8" s="31"/>
    </row>
    <row r="9" spans="1:12" ht="33.75" x14ac:dyDescent="0.25">
      <c r="A9" s="33">
        <v>8</v>
      </c>
      <c r="B9" s="34" t="s">
        <v>135</v>
      </c>
      <c r="C9" s="34" t="s">
        <v>141</v>
      </c>
      <c r="D9" s="34" t="s">
        <v>142</v>
      </c>
      <c r="E9" s="33" t="s">
        <v>92</v>
      </c>
      <c r="F9" s="35">
        <v>15</v>
      </c>
      <c r="G9" s="34" t="s">
        <v>143</v>
      </c>
      <c r="H9" s="40">
        <v>49.99</v>
      </c>
      <c r="I9" s="36">
        <f t="shared" si="0"/>
        <v>749.85</v>
      </c>
      <c r="J9" s="3"/>
      <c r="K9" s="31"/>
      <c r="L9" s="31"/>
    </row>
    <row r="10" spans="1:12" x14ac:dyDescent="0.25">
      <c r="A10" s="33">
        <v>9</v>
      </c>
      <c r="B10" s="34" t="s">
        <v>144</v>
      </c>
      <c r="C10" s="34" t="s">
        <v>145</v>
      </c>
      <c r="D10" s="34" t="s">
        <v>146</v>
      </c>
      <c r="E10" s="33" t="s">
        <v>92</v>
      </c>
      <c r="F10" s="35">
        <v>1</v>
      </c>
      <c r="G10" s="34" t="s">
        <v>147</v>
      </c>
      <c r="H10" s="40">
        <v>2200</v>
      </c>
      <c r="I10" s="36">
        <f t="shared" si="0"/>
        <v>2200</v>
      </c>
      <c r="J10" s="3"/>
      <c r="K10" s="31"/>
      <c r="L10" s="31"/>
    </row>
    <row r="11" spans="1:12" x14ac:dyDescent="0.25">
      <c r="A11" s="33">
        <v>10</v>
      </c>
      <c r="B11" s="34" t="s">
        <v>148</v>
      </c>
      <c r="C11" s="34" t="s">
        <v>145</v>
      </c>
      <c r="D11" s="34" t="s">
        <v>146</v>
      </c>
      <c r="E11" s="33" t="s">
        <v>92</v>
      </c>
      <c r="F11" s="35">
        <v>1</v>
      </c>
      <c r="G11" s="34" t="s">
        <v>147</v>
      </c>
      <c r="H11" s="40">
        <v>2499.9899999999998</v>
      </c>
      <c r="I11" s="36">
        <f t="shared" si="0"/>
        <v>2499.9899999999998</v>
      </c>
      <c r="J11" s="3"/>
      <c r="K11" s="31"/>
      <c r="L11" s="31"/>
    </row>
    <row r="12" spans="1:12" ht="22.5" x14ac:dyDescent="0.25">
      <c r="A12" s="33">
        <v>11</v>
      </c>
      <c r="B12" s="34" t="s">
        <v>149</v>
      </c>
      <c r="C12" s="34" t="s">
        <v>150</v>
      </c>
      <c r="D12" s="34" t="s">
        <v>151</v>
      </c>
      <c r="E12" s="33" t="s">
        <v>92</v>
      </c>
      <c r="F12" s="35">
        <v>1</v>
      </c>
      <c r="G12" s="34"/>
      <c r="H12" s="40">
        <v>699.99</v>
      </c>
      <c r="I12" s="36">
        <f t="shared" si="0"/>
        <v>699.99</v>
      </c>
      <c r="J12" s="3"/>
      <c r="K12" s="31"/>
      <c r="L12" s="31"/>
    </row>
    <row r="13" spans="1:12" ht="22.5" x14ac:dyDescent="0.25">
      <c r="A13" s="33">
        <v>12</v>
      </c>
      <c r="B13" s="34" t="s">
        <v>152</v>
      </c>
      <c r="C13" s="34" t="s">
        <v>150</v>
      </c>
      <c r="D13" s="34" t="s">
        <v>151</v>
      </c>
      <c r="E13" s="33" t="s">
        <v>92</v>
      </c>
      <c r="F13" s="35">
        <v>1</v>
      </c>
      <c r="G13" s="34"/>
      <c r="H13" s="40">
        <v>800</v>
      </c>
      <c r="I13" s="36">
        <f t="shared" si="0"/>
        <v>800</v>
      </c>
      <c r="J13" s="3"/>
      <c r="K13" s="31"/>
      <c r="L13" s="31"/>
    </row>
    <row r="14" spans="1:12" ht="22.5" x14ac:dyDescent="0.25">
      <c r="A14" s="33">
        <v>13</v>
      </c>
      <c r="B14" s="34" t="s">
        <v>149</v>
      </c>
      <c r="C14" s="34" t="s">
        <v>150</v>
      </c>
      <c r="D14" s="34" t="s">
        <v>153</v>
      </c>
      <c r="E14" s="33" t="s">
        <v>92</v>
      </c>
      <c r="F14" s="35">
        <v>1</v>
      </c>
      <c r="G14" s="34"/>
      <c r="H14" s="40">
        <v>1299.98</v>
      </c>
      <c r="I14" s="36">
        <f t="shared" si="0"/>
        <v>1299.98</v>
      </c>
      <c r="J14" s="3"/>
      <c r="K14" s="31"/>
      <c r="L14" s="31"/>
    </row>
    <row r="15" spans="1:12" ht="22.5" x14ac:dyDescent="0.25">
      <c r="A15" s="33">
        <v>14</v>
      </c>
      <c r="B15" s="34" t="s">
        <v>152</v>
      </c>
      <c r="C15" s="34" t="s">
        <v>150</v>
      </c>
      <c r="D15" s="34" t="s">
        <v>153</v>
      </c>
      <c r="E15" s="33" t="s">
        <v>92</v>
      </c>
      <c r="F15" s="35">
        <v>1</v>
      </c>
      <c r="G15" s="34"/>
      <c r="H15" s="40">
        <v>1200</v>
      </c>
      <c r="I15" s="36">
        <f t="shared" si="0"/>
        <v>1200</v>
      </c>
      <c r="J15" s="3"/>
      <c r="K15" s="31"/>
      <c r="L15" s="31"/>
    </row>
    <row r="16" spans="1:12" ht="22.5" x14ac:dyDescent="0.25">
      <c r="A16" s="33">
        <v>15</v>
      </c>
      <c r="B16" s="34" t="s">
        <v>154</v>
      </c>
      <c r="C16" s="34" t="s">
        <v>155</v>
      </c>
      <c r="D16" s="34" t="s">
        <v>156</v>
      </c>
      <c r="E16" s="33" t="s">
        <v>92</v>
      </c>
      <c r="F16" s="35">
        <v>1</v>
      </c>
      <c r="G16" s="34" t="s">
        <v>157</v>
      </c>
      <c r="H16" s="40">
        <v>150</v>
      </c>
      <c r="I16" s="36">
        <f t="shared" si="0"/>
        <v>150</v>
      </c>
      <c r="J16" s="3"/>
      <c r="K16" s="31"/>
      <c r="L16" s="31"/>
    </row>
    <row r="17" spans="1:12" ht="22.5" x14ac:dyDescent="0.25">
      <c r="A17" s="33">
        <v>16</v>
      </c>
      <c r="B17" s="34" t="s">
        <v>158</v>
      </c>
      <c r="C17" s="34" t="s">
        <v>159</v>
      </c>
      <c r="D17" s="34" t="s">
        <v>160</v>
      </c>
      <c r="E17" s="33" t="s">
        <v>92</v>
      </c>
      <c r="F17" s="35">
        <v>1</v>
      </c>
      <c r="G17" s="34" t="s">
        <v>161</v>
      </c>
      <c r="H17" s="40">
        <v>400</v>
      </c>
      <c r="I17" s="36">
        <f t="shared" si="0"/>
        <v>400</v>
      </c>
      <c r="J17" s="3"/>
      <c r="K17" s="31"/>
      <c r="L17" s="31"/>
    </row>
    <row r="18" spans="1:12" ht="22.5" x14ac:dyDescent="0.25">
      <c r="A18" s="33">
        <v>17</v>
      </c>
      <c r="B18" s="34" t="s">
        <v>148</v>
      </c>
      <c r="C18" s="34" t="s">
        <v>159</v>
      </c>
      <c r="D18" s="34" t="s">
        <v>160</v>
      </c>
      <c r="E18" s="33" t="s">
        <v>92</v>
      </c>
      <c r="F18" s="35">
        <v>1</v>
      </c>
      <c r="G18" s="34" t="s">
        <v>162</v>
      </c>
      <c r="H18" s="40">
        <v>599.99</v>
      </c>
      <c r="I18" s="36">
        <f t="shared" si="0"/>
        <v>599.99</v>
      </c>
      <c r="J18" s="3"/>
      <c r="K18" s="31"/>
      <c r="L18" s="31"/>
    </row>
    <row r="19" spans="1:12" x14ac:dyDescent="0.25">
      <c r="A19" s="33">
        <v>18</v>
      </c>
      <c r="B19" s="34" t="s">
        <v>158</v>
      </c>
      <c r="C19" s="34" t="s">
        <v>163</v>
      </c>
      <c r="D19" s="34" t="s">
        <v>160</v>
      </c>
      <c r="E19" s="33" t="s">
        <v>92</v>
      </c>
      <c r="F19" s="35">
        <v>1</v>
      </c>
      <c r="G19" s="34" t="s">
        <v>164</v>
      </c>
      <c r="H19" s="40">
        <v>600.01</v>
      </c>
      <c r="I19" s="36">
        <f t="shared" si="0"/>
        <v>600.01</v>
      </c>
      <c r="J19" s="3"/>
      <c r="K19" s="31"/>
      <c r="L19" s="31"/>
    </row>
    <row r="20" spans="1:12" x14ac:dyDescent="0.25">
      <c r="A20" s="33">
        <v>19</v>
      </c>
      <c r="B20" s="34" t="s">
        <v>148</v>
      </c>
      <c r="C20" s="34" t="s">
        <v>163</v>
      </c>
      <c r="D20" s="34" t="s">
        <v>160</v>
      </c>
      <c r="E20" s="33" t="s">
        <v>92</v>
      </c>
      <c r="F20" s="35">
        <v>1</v>
      </c>
      <c r="G20" s="34" t="s">
        <v>162</v>
      </c>
      <c r="H20" s="40">
        <v>800.02</v>
      </c>
      <c r="I20" s="36">
        <f t="shared" si="0"/>
        <v>800.02</v>
      </c>
      <c r="J20" s="3"/>
      <c r="K20" s="31"/>
      <c r="L20" s="31"/>
    </row>
    <row r="21" spans="1:12" x14ac:dyDescent="0.25">
      <c r="A21" s="33">
        <v>20</v>
      </c>
      <c r="B21" s="34" t="s">
        <v>165</v>
      </c>
      <c r="C21" s="34" t="s">
        <v>166</v>
      </c>
      <c r="D21" s="34" t="s">
        <v>146</v>
      </c>
      <c r="E21" s="33" t="s">
        <v>92</v>
      </c>
      <c r="F21" s="35">
        <v>1</v>
      </c>
      <c r="G21" s="34" t="s">
        <v>167</v>
      </c>
      <c r="H21" s="40">
        <v>600.01</v>
      </c>
      <c r="I21" s="36">
        <f t="shared" si="0"/>
        <v>600.01</v>
      </c>
      <c r="J21" s="3"/>
      <c r="K21" s="31"/>
      <c r="L21" s="31"/>
    </row>
    <row r="22" spans="1:12" x14ac:dyDescent="0.25">
      <c r="A22" s="33">
        <v>21</v>
      </c>
      <c r="B22" s="34" t="s">
        <v>165</v>
      </c>
      <c r="C22" s="34" t="s">
        <v>166</v>
      </c>
      <c r="D22" s="34" t="s">
        <v>168</v>
      </c>
      <c r="E22" s="33" t="s">
        <v>92</v>
      </c>
      <c r="F22" s="35">
        <v>1</v>
      </c>
      <c r="G22" s="34"/>
      <c r="H22" s="40">
        <v>400</v>
      </c>
      <c r="I22" s="36">
        <f t="shared" si="0"/>
        <v>400</v>
      </c>
      <c r="J22" s="3"/>
      <c r="K22" s="31"/>
      <c r="L22" s="31"/>
    </row>
    <row r="23" spans="1:12" ht="22.5" x14ac:dyDescent="0.25">
      <c r="A23" s="33">
        <v>22</v>
      </c>
      <c r="B23" s="34" t="s">
        <v>169</v>
      </c>
      <c r="C23" s="34" t="s">
        <v>170</v>
      </c>
      <c r="D23" s="34" t="s">
        <v>171</v>
      </c>
      <c r="E23" s="33" t="s">
        <v>92</v>
      </c>
      <c r="F23" s="35">
        <v>3</v>
      </c>
      <c r="G23" s="34" t="s">
        <v>172</v>
      </c>
      <c r="H23" s="40">
        <v>300.01</v>
      </c>
      <c r="I23" s="36">
        <f t="shared" si="0"/>
        <v>900.03</v>
      </c>
      <c r="J23" s="3"/>
      <c r="K23" s="31"/>
      <c r="L23" s="31"/>
    </row>
    <row r="24" spans="1:12" x14ac:dyDescent="0.25">
      <c r="A24" s="33">
        <v>23</v>
      </c>
      <c r="B24" s="34" t="s">
        <v>173</v>
      </c>
      <c r="C24" s="34" t="s">
        <v>174</v>
      </c>
      <c r="D24" s="34" t="s">
        <v>175</v>
      </c>
      <c r="E24" s="33" t="s">
        <v>92</v>
      </c>
      <c r="F24" s="35">
        <v>1</v>
      </c>
      <c r="G24" s="34" t="s">
        <v>176</v>
      </c>
      <c r="H24" s="40">
        <v>400</v>
      </c>
      <c r="I24" s="36">
        <f t="shared" si="0"/>
        <v>400</v>
      </c>
      <c r="J24" s="3"/>
      <c r="K24" s="31"/>
      <c r="L24" s="31"/>
    </row>
    <row r="25" spans="1:12" ht="22.5" x14ac:dyDescent="0.25">
      <c r="A25" s="33">
        <v>24</v>
      </c>
      <c r="B25" s="34" t="s">
        <v>177</v>
      </c>
      <c r="C25" s="34" t="s">
        <v>178</v>
      </c>
      <c r="D25" s="34" t="s">
        <v>179</v>
      </c>
      <c r="E25" s="33" t="s">
        <v>180</v>
      </c>
      <c r="F25" s="35">
        <v>1</v>
      </c>
      <c r="G25" s="34" t="s">
        <v>181</v>
      </c>
      <c r="H25" s="40">
        <v>1700</v>
      </c>
      <c r="I25" s="36">
        <f t="shared" si="0"/>
        <v>1700</v>
      </c>
      <c r="J25" s="3"/>
      <c r="K25" s="31"/>
      <c r="L25" s="31"/>
    </row>
    <row r="26" spans="1:12" ht="22.5" x14ac:dyDescent="0.25">
      <c r="A26" s="33">
        <v>25</v>
      </c>
      <c r="B26" s="34" t="s">
        <v>182</v>
      </c>
      <c r="C26" s="34" t="s">
        <v>183</v>
      </c>
      <c r="D26" s="34" t="s">
        <v>184</v>
      </c>
      <c r="E26" s="33" t="s">
        <v>92</v>
      </c>
      <c r="F26" s="35">
        <v>3</v>
      </c>
      <c r="G26" s="34"/>
      <c r="H26" s="40">
        <v>399.99</v>
      </c>
      <c r="I26" s="36">
        <f t="shared" si="0"/>
        <v>1199.97</v>
      </c>
      <c r="J26" s="3"/>
      <c r="K26" s="31"/>
      <c r="L26" s="31"/>
    </row>
    <row r="27" spans="1:12" ht="33.75" x14ac:dyDescent="0.25">
      <c r="A27" s="33">
        <v>26</v>
      </c>
      <c r="B27" s="34" t="s">
        <v>182</v>
      </c>
      <c r="C27" s="34" t="s">
        <v>183</v>
      </c>
      <c r="D27" s="34" t="s">
        <v>185</v>
      </c>
      <c r="E27" s="33" t="s">
        <v>92</v>
      </c>
      <c r="F27" s="35">
        <v>1</v>
      </c>
      <c r="G27" s="34"/>
      <c r="H27" s="40">
        <v>500</v>
      </c>
      <c r="I27" s="36">
        <f t="shared" si="0"/>
        <v>500</v>
      </c>
      <c r="J27" s="3"/>
      <c r="K27" s="31"/>
      <c r="L27" s="31"/>
    </row>
    <row r="28" spans="1:12" ht="22.5" x14ac:dyDescent="0.25">
      <c r="A28" s="33">
        <v>27</v>
      </c>
      <c r="B28" s="34" t="s">
        <v>182</v>
      </c>
      <c r="C28" s="34" t="s">
        <v>186</v>
      </c>
      <c r="D28" s="34" t="s">
        <v>187</v>
      </c>
      <c r="E28" s="33" t="s">
        <v>92</v>
      </c>
      <c r="F28" s="35">
        <v>10</v>
      </c>
      <c r="G28" s="34"/>
      <c r="H28" s="40">
        <v>49.99</v>
      </c>
      <c r="I28" s="36">
        <f t="shared" si="0"/>
        <v>499.9</v>
      </c>
      <c r="J28" s="3"/>
      <c r="K28" s="31"/>
      <c r="L28" s="31"/>
    </row>
    <row r="29" spans="1:12" x14ac:dyDescent="0.25">
      <c r="A29" s="33">
        <v>28</v>
      </c>
      <c r="B29" s="34" t="s">
        <v>182</v>
      </c>
      <c r="C29" s="34" t="s">
        <v>188</v>
      </c>
      <c r="D29" s="34" t="s">
        <v>189</v>
      </c>
      <c r="E29" s="33" t="s">
        <v>92</v>
      </c>
      <c r="F29" s="35">
        <v>5</v>
      </c>
      <c r="G29" s="34"/>
      <c r="H29" s="40">
        <v>50</v>
      </c>
      <c r="I29" s="36">
        <f t="shared" si="0"/>
        <v>250</v>
      </c>
      <c r="J29" s="3"/>
      <c r="K29" s="31"/>
      <c r="L29" s="31"/>
    </row>
    <row r="30" spans="1:12" x14ac:dyDescent="0.25">
      <c r="A30" s="33">
        <v>29</v>
      </c>
      <c r="B30" s="34" t="s">
        <v>190</v>
      </c>
      <c r="C30" s="34" t="s">
        <v>191</v>
      </c>
      <c r="D30" s="34" t="s">
        <v>192</v>
      </c>
      <c r="E30" s="33" t="s">
        <v>92</v>
      </c>
      <c r="F30" s="35">
        <v>4</v>
      </c>
      <c r="G30" s="34"/>
      <c r="H30" s="40">
        <v>199.99</v>
      </c>
      <c r="I30" s="36">
        <f t="shared" si="0"/>
        <v>799.96</v>
      </c>
      <c r="J30" s="3"/>
      <c r="K30" s="31"/>
      <c r="L30" s="31"/>
    </row>
    <row r="31" spans="1:12" x14ac:dyDescent="0.25">
      <c r="A31" s="33">
        <v>30</v>
      </c>
      <c r="B31" s="34" t="s">
        <v>190</v>
      </c>
      <c r="C31" s="34" t="s">
        <v>191</v>
      </c>
      <c r="D31" s="34" t="s">
        <v>193</v>
      </c>
      <c r="E31" s="33" t="s">
        <v>92</v>
      </c>
      <c r="F31" s="35">
        <v>1</v>
      </c>
      <c r="G31" s="34"/>
      <c r="H31" s="40">
        <v>400.01</v>
      </c>
      <c r="I31" s="36">
        <f t="shared" si="0"/>
        <v>400.01</v>
      </c>
      <c r="J31" s="3"/>
      <c r="K31" s="31"/>
      <c r="L31" s="31"/>
    </row>
    <row r="32" spans="1:12" ht="33.75" x14ac:dyDescent="0.25">
      <c r="A32" s="33">
        <v>31</v>
      </c>
      <c r="B32" s="34" t="s">
        <v>190</v>
      </c>
      <c r="C32" s="34" t="s">
        <v>194</v>
      </c>
      <c r="D32" s="34" t="s">
        <v>195</v>
      </c>
      <c r="E32" s="33" t="s">
        <v>92</v>
      </c>
      <c r="F32" s="35">
        <v>2</v>
      </c>
      <c r="G32" s="34"/>
      <c r="H32" s="40">
        <v>400.01</v>
      </c>
      <c r="I32" s="36">
        <f t="shared" si="0"/>
        <v>800.02</v>
      </c>
      <c r="J32" s="3"/>
      <c r="K32" s="31"/>
      <c r="L32" s="31"/>
    </row>
    <row r="33" spans="1:12" ht="22.5" x14ac:dyDescent="0.25">
      <c r="A33" s="33">
        <v>32</v>
      </c>
      <c r="B33" s="34" t="s">
        <v>135</v>
      </c>
      <c r="C33" s="34" t="s">
        <v>196</v>
      </c>
      <c r="D33" s="34" t="s">
        <v>197</v>
      </c>
      <c r="E33" s="33" t="s">
        <v>92</v>
      </c>
      <c r="F33" s="35">
        <v>5</v>
      </c>
      <c r="G33" s="34"/>
      <c r="H33" s="40">
        <v>50.02</v>
      </c>
      <c r="I33" s="36">
        <f t="shared" si="0"/>
        <v>250.1</v>
      </c>
      <c r="J33" s="3"/>
      <c r="K33" s="31"/>
      <c r="L33" s="31"/>
    </row>
    <row r="34" spans="1:12" x14ac:dyDescent="0.25">
      <c r="A34" s="38">
        <v>33</v>
      </c>
      <c r="B34" s="26" t="s">
        <v>26</v>
      </c>
      <c r="C34" s="26" t="s">
        <v>27</v>
      </c>
      <c r="D34" s="26" t="s">
        <v>83</v>
      </c>
      <c r="E34" s="38" t="s">
        <v>204</v>
      </c>
      <c r="F34" s="27">
        <v>5</v>
      </c>
      <c r="G34" s="39"/>
      <c r="H34" s="40">
        <v>50</v>
      </c>
      <c r="I34" s="36">
        <f t="shared" si="0"/>
        <v>250</v>
      </c>
    </row>
  </sheetData>
  <sheetProtection algorithmName="SHA-512" hashValue="JSRkbadvlbutOkbZ+9U9uHl/YTS/qsTSVtNX6aNRYJZ/3t2HS88v/z1zFRKRlES0C+Bq3Ej1lQAc56J8Tgw/Zg==" saltValue="yWS/PCkTSLdTgBmcfiHB9g==" spinCount="100000" sheet="1" objects="1" scenarios="1"/>
  <pageMargins left="0.7" right="0.7" top="0.75" bottom="0.75" header="0.3" footer="0.3"/>
  <pageSetup paperSize="9" orientation="portrait" r:id="rId1"/>
  <headerFooter>
    <oddHeader>&amp;R&amp;"Calibri"&amp;10&amp;K000000VIDAUS NAUDOJIMO&amp;1#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SKAICIUOKLE</vt:lpstr>
      <vt:lpstr>PLANINIAI DARBAI</vt:lpstr>
      <vt:lpstr>NEPLANINIAI DARBAI</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Bukatkaitė</dc:creator>
  <cp:lastModifiedBy>Viktorija Bušauskienė</cp:lastModifiedBy>
  <cp:lastPrinted>2019-12-17T12:53:34Z</cp:lastPrinted>
  <dcterms:created xsi:type="dcterms:W3CDTF">2019-07-01T11:21:34Z</dcterms:created>
  <dcterms:modified xsi:type="dcterms:W3CDTF">2019-12-17T12:53:39Z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Sandra.Bukatkaite@eso.lt</vt:lpwstr>
  </property>
  <property fmtid="{D5CDD505-2E9C-101B-9397-08002B2CF9AE}" pid="5" name="MSIP_Label_c72f41c3-e13f-459e-b97d-f5bcb1a697c0_SetDate">
    <vt:lpwstr>2019-07-01T12:01:26.9272002Z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ActionId">
    <vt:lpwstr>5d82574a-ad90-4963-a644-8d85b32858f3</vt:lpwstr>
  </property>
  <property fmtid="{D5CDD505-2E9C-101B-9397-08002B2CF9AE}" pid="9" name="MSIP_Label_c72f41c3-e13f-459e-b97d-f5bcb1a697c0_Extended_MSFT_Method">
    <vt:lpwstr>Automatic</vt:lpwstr>
  </property>
  <property fmtid="{D5CDD505-2E9C-101B-9397-08002B2CF9AE}" pid="10" name="MSIP_Label_39c4488a-2382-4e02-93af-ef5dabf4b71d_Enabled">
    <vt:lpwstr>True</vt:lpwstr>
  </property>
  <property fmtid="{D5CDD505-2E9C-101B-9397-08002B2CF9AE}" pid="11" name="MSIP_Label_39c4488a-2382-4e02-93af-ef5dabf4b71d_SiteId">
    <vt:lpwstr>ea88e983-d65a-47b3-adb4-3e1c6d2110d2</vt:lpwstr>
  </property>
  <property fmtid="{D5CDD505-2E9C-101B-9397-08002B2CF9AE}" pid="12" name="MSIP_Label_39c4488a-2382-4e02-93af-ef5dabf4b71d_Owner">
    <vt:lpwstr>Sandra.Bukatkaite@eso.lt</vt:lpwstr>
  </property>
  <property fmtid="{D5CDD505-2E9C-101B-9397-08002B2CF9AE}" pid="13" name="MSIP_Label_39c4488a-2382-4e02-93af-ef5dabf4b71d_SetDate">
    <vt:lpwstr>2019-07-01T12:01:26.9272002Z</vt:lpwstr>
  </property>
  <property fmtid="{D5CDD505-2E9C-101B-9397-08002B2CF9AE}" pid="14" name="MSIP_Label_39c4488a-2382-4e02-93af-ef5dabf4b71d_Name">
    <vt:lpwstr>Vidaus naudojimo</vt:lpwstr>
  </property>
  <property fmtid="{D5CDD505-2E9C-101B-9397-08002B2CF9AE}" pid="15" name="MSIP_Label_39c4488a-2382-4e02-93af-ef5dabf4b71d_Application">
    <vt:lpwstr>Microsoft Azure Information Protection</vt:lpwstr>
  </property>
  <property fmtid="{D5CDD505-2E9C-101B-9397-08002B2CF9AE}" pid="16" name="MSIP_Label_39c4488a-2382-4e02-93af-ef5dabf4b71d_ActionId">
    <vt:lpwstr>5d82574a-ad90-4963-a644-8d85b32858f3</vt:lpwstr>
  </property>
  <property fmtid="{D5CDD505-2E9C-101B-9397-08002B2CF9AE}" pid="17" name="MSIP_Label_39c4488a-2382-4e02-93af-ef5dabf4b71d_Parent">
    <vt:lpwstr>c72f41c3-e13f-459e-b97d-f5bcb1a697c0</vt:lpwstr>
  </property>
  <property fmtid="{D5CDD505-2E9C-101B-9397-08002B2CF9AE}" pid="18" name="MSIP_Label_39c4488a-2382-4e02-93af-ef5dabf4b71d_Extended_MSFT_Method">
    <vt:lpwstr>Automatic</vt:lpwstr>
  </property>
  <property fmtid="{D5CDD505-2E9C-101B-9397-08002B2CF9AE}" pid="19" name="Sensitivity">
    <vt:lpwstr>Vidaus naudojimo Vidaus naudojimo</vt:lpwstr>
  </property>
</Properties>
</file>